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870"/>
  </bookViews>
  <sheets>
    <sheet name="交流センター" sheetId="1" r:id="rId1"/>
    <sheet name="自治会館" sheetId="4" r:id="rId2"/>
    <sheet name="クラブハウス" sheetId="5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J17" i="5"/>
  <c r="K17" s="1"/>
  <c r="I17"/>
  <c r="G17"/>
  <c r="F17"/>
  <c r="H17" s="1"/>
  <c r="D17"/>
  <c r="M17" s="1"/>
  <c r="C17"/>
  <c r="B17"/>
  <c r="M16"/>
  <c r="O16" s="1"/>
  <c r="L16"/>
  <c r="N16" s="1"/>
  <c r="K16"/>
  <c r="H16"/>
  <c r="E16"/>
  <c r="M15"/>
  <c r="O15" s="1"/>
  <c r="L15"/>
  <c r="N15" s="1"/>
  <c r="K15"/>
  <c r="H15"/>
  <c r="E15"/>
  <c r="M14"/>
  <c r="O14" s="1"/>
  <c r="L14"/>
  <c r="N14" s="1"/>
  <c r="K14"/>
  <c r="H14"/>
  <c r="E14"/>
  <c r="M13"/>
  <c r="O13" s="1"/>
  <c r="L13"/>
  <c r="N13" s="1"/>
  <c r="K13"/>
  <c r="H13"/>
  <c r="E13"/>
  <c r="M12"/>
  <c r="O12" s="1"/>
  <c r="L12"/>
  <c r="N12" s="1"/>
  <c r="K12"/>
  <c r="H12"/>
  <c r="E12"/>
  <c r="M11"/>
  <c r="O11" s="1"/>
  <c r="L11"/>
  <c r="N11" s="1"/>
  <c r="K11"/>
  <c r="H11"/>
  <c r="E11"/>
  <c r="M10"/>
  <c r="O10" s="1"/>
  <c r="L10"/>
  <c r="N10" s="1"/>
  <c r="K10"/>
  <c r="H10"/>
  <c r="E10"/>
  <c r="M9"/>
  <c r="O9" s="1"/>
  <c r="L9"/>
  <c r="N9" s="1"/>
  <c r="K9"/>
  <c r="H9"/>
  <c r="E9"/>
  <c r="M8"/>
  <c r="O8" s="1"/>
  <c r="L8"/>
  <c r="N8" s="1"/>
  <c r="K8"/>
  <c r="H8"/>
  <c r="E8"/>
  <c r="M7"/>
  <c r="O7" s="1"/>
  <c r="L7"/>
  <c r="N7" s="1"/>
  <c r="K7"/>
  <c r="H7"/>
  <c r="E7"/>
  <c r="M6"/>
  <c r="O6" s="1"/>
  <c r="L6"/>
  <c r="N6" s="1"/>
  <c r="K6"/>
  <c r="H6"/>
  <c r="E6"/>
  <c r="M5"/>
  <c r="O5" s="1"/>
  <c r="L5"/>
  <c r="L17" s="1"/>
  <c r="N17" s="1"/>
  <c r="K5"/>
  <c r="H5"/>
  <c r="E5"/>
  <c r="O17" l="1"/>
  <c r="N5"/>
  <c r="E17"/>
  <c r="G17" i="4" l="1"/>
  <c r="H17" s="1"/>
  <c r="F17"/>
  <c r="D17"/>
  <c r="J17" s="1"/>
  <c r="L17" s="1"/>
  <c r="C17"/>
  <c r="I17" s="1"/>
  <c r="K17" s="1"/>
  <c r="B17"/>
  <c r="J16"/>
  <c r="L16" s="1"/>
  <c r="I16"/>
  <c r="K16" s="1"/>
  <c r="H16"/>
  <c r="E16"/>
  <c r="L15"/>
  <c r="K15"/>
  <c r="J15"/>
  <c r="I15"/>
  <c r="H15"/>
  <c r="E15"/>
  <c r="J14"/>
  <c r="L14" s="1"/>
  <c r="I14"/>
  <c r="K14" s="1"/>
  <c r="H14"/>
  <c r="E14"/>
  <c r="L13"/>
  <c r="K13"/>
  <c r="J13"/>
  <c r="I13"/>
  <c r="H13"/>
  <c r="E13"/>
  <c r="J12"/>
  <c r="L12" s="1"/>
  <c r="I12"/>
  <c r="K12" s="1"/>
  <c r="H12"/>
  <c r="E12"/>
  <c r="L11"/>
  <c r="K11"/>
  <c r="J11"/>
  <c r="I11"/>
  <c r="H11"/>
  <c r="E11"/>
  <c r="J10"/>
  <c r="L10" s="1"/>
  <c r="I10"/>
  <c r="K10" s="1"/>
  <c r="H10"/>
  <c r="E10"/>
  <c r="L9"/>
  <c r="K9"/>
  <c r="J9"/>
  <c r="I9"/>
  <c r="H9"/>
  <c r="E9"/>
  <c r="J8"/>
  <c r="L8" s="1"/>
  <c r="I8"/>
  <c r="K8" s="1"/>
  <c r="H8"/>
  <c r="E8"/>
  <c r="L7"/>
  <c r="K7"/>
  <c r="J7"/>
  <c r="I7"/>
  <c r="H7"/>
  <c r="E7"/>
  <c r="J6"/>
  <c r="L6" s="1"/>
  <c r="I6"/>
  <c r="K6" s="1"/>
  <c r="H6"/>
  <c r="E6"/>
  <c r="L5"/>
  <c r="K5"/>
  <c r="J5"/>
  <c r="I5"/>
  <c r="H5"/>
  <c r="E5"/>
  <c r="E17" l="1"/>
  <c r="D10" i="1"/>
  <c r="H10" s="1"/>
  <c r="C10"/>
  <c r="G10" s="1"/>
  <c r="H9"/>
  <c r="G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<sst xmlns="http://schemas.openxmlformats.org/spreadsheetml/2006/main" count="110" uniqueCount="62">
  <si>
    <t>平成29年度　施設利用状況実績比較</t>
    <rPh sb="0" eb="2">
      <t>ヘイセイ</t>
    </rPh>
    <rPh sb="4" eb="6">
      <t>ネンド</t>
    </rPh>
    <rPh sb="7" eb="9">
      <t>シセツ</t>
    </rPh>
    <rPh sb="9" eb="11">
      <t>リヨウ</t>
    </rPh>
    <rPh sb="11" eb="13">
      <t>ジョウキョウ</t>
    </rPh>
    <rPh sb="13" eb="15">
      <t>ジッセキ</t>
    </rPh>
    <rPh sb="15" eb="17">
      <t>ヒカク</t>
    </rPh>
    <phoneticPr fontId="5"/>
  </si>
  <si>
    <t>＜平成29年度通期＞</t>
    <rPh sb="1" eb="3">
      <t>ヘイセイ</t>
    </rPh>
    <rPh sb="5" eb="7">
      <t>ネンド</t>
    </rPh>
    <rPh sb="7" eb="9">
      <t>ツウキ</t>
    </rPh>
    <phoneticPr fontId="1"/>
  </si>
  <si>
    <t>年度</t>
    <rPh sb="0" eb="2">
      <t>ネンド</t>
    </rPh>
    <phoneticPr fontId="5"/>
  </si>
  <si>
    <t>29年度</t>
    <rPh sb="2" eb="4">
      <t>ネンド</t>
    </rPh>
    <phoneticPr fontId="5"/>
  </si>
  <si>
    <t>28年度</t>
    <rPh sb="2" eb="4">
      <t>ネンド</t>
    </rPh>
    <phoneticPr fontId="5"/>
  </si>
  <si>
    <t>前年比</t>
    <rPh sb="0" eb="3">
      <t>ゼンネンヒ</t>
    </rPh>
    <phoneticPr fontId="5"/>
  </si>
  <si>
    <t>部屋別</t>
    <rPh sb="0" eb="2">
      <t>ヘヤ</t>
    </rPh>
    <rPh sb="2" eb="3">
      <t>ベツ</t>
    </rPh>
    <phoneticPr fontId="5"/>
  </si>
  <si>
    <t>件数</t>
    <rPh sb="0" eb="2">
      <t>ケンスウ</t>
    </rPh>
    <phoneticPr fontId="5"/>
  </si>
  <si>
    <t>人員</t>
    <rPh sb="0" eb="2">
      <t>ジンイン</t>
    </rPh>
    <phoneticPr fontId="5"/>
  </si>
  <si>
    <t>多目的ホール</t>
    <rPh sb="0" eb="3">
      <t>タモクテキ</t>
    </rPh>
    <phoneticPr fontId="5"/>
  </si>
  <si>
    <t>小会議室</t>
    <rPh sb="0" eb="4">
      <t>ショウカイギシツ</t>
    </rPh>
    <phoneticPr fontId="5"/>
  </si>
  <si>
    <t>中会議室</t>
    <rPh sb="0" eb="1">
      <t>チュウ</t>
    </rPh>
    <rPh sb="1" eb="3">
      <t>カイギ</t>
    </rPh>
    <rPh sb="3" eb="4">
      <t>シツ</t>
    </rPh>
    <phoneticPr fontId="5"/>
  </si>
  <si>
    <t>和室</t>
    <rPh sb="0" eb="2">
      <t>ワシツ</t>
    </rPh>
    <phoneticPr fontId="5"/>
  </si>
  <si>
    <t>調理室</t>
    <rPh sb="0" eb="3">
      <t>チョウリシツ</t>
    </rPh>
    <phoneticPr fontId="5"/>
  </si>
  <si>
    <t>合計</t>
    <rPh sb="0" eb="2">
      <t>ゴウケイ</t>
    </rPh>
    <phoneticPr fontId="5"/>
  </si>
  <si>
    <t>緑園自治会館利用実績</t>
    <rPh sb="0" eb="2">
      <t>リョクエン</t>
    </rPh>
    <rPh sb="2" eb="4">
      <t>ジチ</t>
    </rPh>
    <rPh sb="4" eb="6">
      <t>カイカン</t>
    </rPh>
    <rPh sb="6" eb="8">
      <t>リヨウ</t>
    </rPh>
    <rPh sb="8" eb="10">
      <t>ジッセキ</t>
    </rPh>
    <phoneticPr fontId="5"/>
  </si>
  <si>
    <t>（平成29年度）</t>
    <rPh sb="1" eb="3">
      <t>ヘイセイ</t>
    </rPh>
    <rPh sb="5" eb="6">
      <t>ネン</t>
    </rPh>
    <rPh sb="6" eb="7">
      <t>ド</t>
    </rPh>
    <phoneticPr fontId="5"/>
  </si>
  <si>
    <t xml:space="preserve">   平成30年月31日現在</t>
    <rPh sb="3" eb="5">
      <t>ヘイセイ</t>
    </rPh>
    <rPh sb="7" eb="8">
      <t>ネン</t>
    </rPh>
    <rPh sb="8" eb="9">
      <t>ガツ</t>
    </rPh>
    <rPh sb="11" eb="12">
      <t>ニチ</t>
    </rPh>
    <rPh sb="12" eb="14">
      <t>ゲンザイ</t>
    </rPh>
    <phoneticPr fontId="5"/>
  </si>
  <si>
    <t>稼動</t>
    <rPh sb="0" eb="2">
      <t>カドウ</t>
    </rPh>
    <phoneticPr fontId="5"/>
  </si>
  <si>
    <t>１Ｆホール</t>
    <phoneticPr fontId="5"/>
  </si>
  <si>
    <t>２Ｆ和室</t>
    <rPh sb="2" eb="4">
      <t>ワシツ</t>
    </rPh>
    <phoneticPr fontId="5"/>
  </si>
  <si>
    <t>月次</t>
    <rPh sb="0" eb="2">
      <t>ゲツジ</t>
    </rPh>
    <phoneticPr fontId="5"/>
  </si>
  <si>
    <t>優先</t>
    <rPh sb="0" eb="1">
      <t>ユウ</t>
    </rPh>
    <rPh sb="1" eb="2">
      <t>セン</t>
    </rPh>
    <phoneticPr fontId="5"/>
  </si>
  <si>
    <t>日数</t>
    <rPh sb="0" eb="2">
      <t>ニッスウ</t>
    </rPh>
    <phoneticPr fontId="5"/>
  </si>
  <si>
    <t>団体数</t>
    <rPh sb="0" eb="2">
      <t>ダンタイ</t>
    </rPh>
    <rPh sb="2" eb="3">
      <t>スウ</t>
    </rPh>
    <phoneticPr fontId="5"/>
  </si>
  <si>
    <t>比率</t>
    <rPh sb="0" eb="2">
      <t>ヒリツ</t>
    </rPh>
    <phoneticPr fontId="5"/>
  </si>
  <si>
    <t>稼働率</t>
    <rPh sb="0" eb="2">
      <t>カドウ</t>
    </rPh>
    <rPh sb="2" eb="3">
      <t>リツ</t>
    </rPh>
    <phoneticPr fontId="5"/>
  </si>
  <si>
    <t>　４月</t>
    <rPh sb="2" eb="3">
      <t>ガツ</t>
    </rPh>
    <phoneticPr fontId="5"/>
  </si>
  <si>
    <t>　５月</t>
    <phoneticPr fontId="5"/>
  </si>
  <si>
    <t>　６月</t>
    <phoneticPr fontId="5"/>
  </si>
  <si>
    <t>　７月</t>
    <phoneticPr fontId="5"/>
  </si>
  <si>
    <t>　８月</t>
    <phoneticPr fontId="5"/>
  </si>
  <si>
    <t>　９月</t>
    <phoneticPr fontId="5"/>
  </si>
  <si>
    <t>１０月</t>
  </si>
  <si>
    <t>１１月</t>
  </si>
  <si>
    <t>１２月</t>
  </si>
  <si>
    <t>　１月</t>
    <phoneticPr fontId="5"/>
  </si>
  <si>
    <t>　２月</t>
    <phoneticPr fontId="5"/>
  </si>
  <si>
    <t>　３月</t>
    <phoneticPr fontId="5"/>
  </si>
  <si>
    <t>　　過去5年間の推移</t>
    <rPh sb="2" eb="4">
      <t>カコ</t>
    </rPh>
    <rPh sb="5" eb="7">
      <t>ネンカン</t>
    </rPh>
    <rPh sb="8" eb="10">
      <t>スイイ</t>
    </rPh>
    <phoneticPr fontId="5"/>
  </si>
  <si>
    <t xml:space="preserve">H24 </t>
    <phoneticPr fontId="5"/>
  </si>
  <si>
    <t xml:space="preserve">H25 </t>
    <phoneticPr fontId="5"/>
  </si>
  <si>
    <t xml:space="preserve">H26 </t>
    <phoneticPr fontId="5"/>
  </si>
  <si>
    <t xml:space="preserve">H27 </t>
    <phoneticPr fontId="5"/>
  </si>
  <si>
    <t>H28</t>
    <phoneticPr fontId="5"/>
  </si>
  <si>
    <t>　利用件数</t>
    <rPh sb="1" eb="3">
      <t>リヨウ</t>
    </rPh>
    <rPh sb="3" eb="5">
      <t>ケンスウ</t>
    </rPh>
    <phoneticPr fontId="5"/>
  </si>
  <si>
    <t>　優先団体件数</t>
    <rPh sb="1" eb="2">
      <t>ユウ</t>
    </rPh>
    <rPh sb="2" eb="3">
      <t>セン</t>
    </rPh>
    <rPh sb="3" eb="5">
      <t>ダンタイ</t>
    </rPh>
    <rPh sb="5" eb="7">
      <t>ケンスウ</t>
    </rPh>
    <phoneticPr fontId="5"/>
  </si>
  <si>
    <t>　年間稼働率</t>
    <rPh sb="1" eb="3">
      <t>ネンカン</t>
    </rPh>
    <rPh sb="3" eb="5">
      <t>カドウ</t>
    </rPh>
    <rPh sb="5" eb="6">
      <t>リツ</t>
    </rPh>
    <phoneticPr fontId="5"/>
  </si>
  <si>
    <t>　優先団体利用率</t>
    <rPh sb="1" eb="2">
      <t>ユウ</t>
    </rPh>
    <rPh sb="2" eb="3">
      <t>セン</t>
    </rPh>
    <rPh sb="3" eb="5">
      <t>ダンタイ</t>
    </rPh>
    <rPh sb="5" eb="7">
      <t>リヨウ</t>
    </rPh>
    <rPh sb="7" eb="8">
      <t>リツ</t>
    </rPh>
    <phoneticPr fontId="5"/>
  </si>
  <si>
    <t>緑園クラブハウス利用実績</t>
    <rPh sb="0" eb="2">
      <t>リョクエン</t>
    </rPh>
    <rPh sb="8" eb="10">
      <t>リヨウ</t>
    </rPh>
    <rPh sb="10" eb="12">
      <t>ジッセキ</t>
    </rPh>
    <phoneticPr fontId="5"/>
  </si>
  <si>
    <t>平成30年3月31日現在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</si>
  <si>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２Ｆ洋室</t>
    <rPh sb="2" eb="4">
      <t>ヨウシツ</t>
    </rPh>
    <phoneticPr fontId="5"/>
  </si>
  <si>
    <t>自治会</t>
    <rPh sb="0" eb="2">
      <t>ジチ</t>
    </rPh>
    <rPh sb="2" eb="3">
      <t>カイ</t>
    </rPh>
    <phoneticPr fontId="5"/>
  </si>
  <si>
    <t>内自治会</t>
    <rPh sb="0" eb="1">
      <t>ウチ</t>
    </rPh>
    <rPh sb="1" eb="4">
      <t>ジチカイ</t>
    </rPh>
    <phoneticPr fontId="5"/>
  </si>
  <si>
    <t>自治会</t>
    <rPh sb="0" eb="3">
      <t>ジチカイ</t>
    </rPh>
    <phoneticPr fontId="5"/>
  </si>
  <si>
    <t>H24</t>
    <phoneticPr fontId="5"/>
  </si>
  <si>
    <t>H25</t>
    <phoneticPr fontId="5"/>
  </si>
  <si>
    <t>H26</t>
  </si>
  <si>
    <t>H27</t>
  </si>
  <si>
    <t>　年間利用件数</t>
    <rPh sb="1" eb="3">
      <t>ネンカン</t>
    </rPh>
    <rPh sb="3" eb="5">
      <t>リヨウ</t>
    </rPh>
    <rPh sb="5" eb="7">
      <t>ケンスウ</t>
    </rPh>
    <phoneticPr fontId="5"/>
  </si>
  <si>
    <t>　自治会・RCA優先団体</t>
    <rPh sb="1" eb="4">
      <t>ジチカイ</t>
    </rPh>
    <rPh sb="8" eb="10">
      <t>ユウセン</t>
    </rPh>
    <rPh sb="10" eb="12">
      <t>ダンタイ</t>
    </rPh>
    <phoneticPr fontId="5"/>
  </si>
  <si>
    <t>　優先団体利用</t>
    <rPh sb="1" eb="2">
      <t>ユウ</t>
    </rPh>
    <rPh sb="2" eb="3">
      <t>セン</t>
    </rPh>
    <rPh sb="3" eb="5">
      <t>ダンタイ</t>
    </rPh>
    <rPh sb="5" eb="7">
      <t>リヨウ</t>
    </rPh>
    <phoneticPr fontId="5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</si>
</sst>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%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0" fillId="0" borderId="9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7" fontId="0" fillId="0" borderId="7" xfId="1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176" fontId="0" fillId="0" borderId="1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9" fontId="9" fillId="0" borderId="27" xfId="1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25" xfId="0" applyFont="1" applyBorder="1">
      <alignment vertical="center"/>
    </xf>
    <xf numFmtId="38" fontId="9" fillId="0" borderId="27" xfId="0" applyNumberFormat="1" applyFont="1" applyBorder="1">
      <alignment vertical="center"/>
    </xf>
    <xf numFmtId="9" fontId="9" fillId="0" borderId="24" xfId="1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9" fontId="9" fillId="0" borderId="31" xfId="1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9" fontId="9" fillId="0" borderId="23" xfId="1" applyFont="1" applyBorder="1">
      <alignment vertical="center"/>
    </xf>
    <xf numFmtId="9" fontId="9" fillId="0" borderId="18" xfId="1" applyFont="1" applyBorder="1">
      <alignment vertical="center"/>
    </xf>
    <xf numFmtId="0" fontId="9" fillId="0" borderId="3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9" fontId="9" fillId="0" borderId="38" xfId="1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9" fillId="0" borderId="36" xfId="0" applyFont="1" applyBorder="1">
      <alignment vertical="center"/>
    </xf>
    <xf numFmtId="38" fontId="9" fillId="0" borderId="38" xfId="0" applyNumberFormat="1" applyFont="1" applyBorder="1">
      <alignment vertical="center"/>
    </xf>
    <xf numFmtId="9" fontId="9" fillId="0" borderId="40" xfId="1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30" xfId="0" applyFont="1" applyBorder="1">
      <alignment vertical="center"/>
    </xf>
    <xf numFmtId="38" fontId="9" fillId="0" borderId="31" xfId="0" applyNumberFormat="1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38" fontId="9" fillId="0" borderId="0" xfId="0" applyNumberFormat="1" applyFont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9" fillId="0" borderId="0" xfId="2" applyFont="1" applyBorder="1" applyAlignment="1">
      <alignment horizontal="left" vertical="center"/>
    </xf>
    <xf numFmtId="38" fontId="9" fillId="0" borderId="0" xfId="2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38" fontId="0" fillId="0" borderId="0" xfId="2" applyFont="1" applyBorder="1" applyAlignment="1">
      <alignment horizontal="left" vertical="center"/>
    </xf>
    <xf numFmtId="38" fontId="0" fillId="0" borderId="0" xfId="2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9" fillId="0" borderId="4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1" fillId="0" borderId="46" xfId="0" applyFont="1" applyBorder="1">
      <alignment vertical="center"/>
    </xf>
    <xf numFmtId="0" fontId="11" fillId="0" borderId="46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1" fillId="0" borderId="18" xfId="0" applyFont="1" applyBorder="1" applyAlignment="1">
      <alignment horizontal="right" vertical="center"/>
    </xf>
    <xf numFmtId="0" fontId="11" fillId="0" borderId="48" xfId="0" applyFont="1" applyBorder="1" applyAlignment="1">
      <alignment horizontal="right" vertical="center"/>
    </xf>
    <xf numFmtId="9" fontId="11" fillId="0" borderId="18" xfId="0" applyNumberFormat="1" applyFont="1" applyBorder="1">
      <alignment vertical="center"/>
    </xf>
    <xf numFmtId="9" fontId="11" fillId="0" borderId="18" xfId="0" applyNumberFormat="1" applyFont="1" applyBorder="1" applyAlignment="1">
      <alignment horizontal="right" vertical="center"/>
    </xf>
    <xf numFmtId="9" fontId="11" fillId="0" borderId="48" xfId="0" applyNumberFormat="1" applyFont="1" applyBorder="1" applyAlignment="1">
      <alignment horizontal="right" vertical="center"/>
    </xf>
    <xf numFmtId="0" fontId="9" fillId="0" borderId="4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58" fontId="0" fillId="0" borderId="1" xfId="0" applyNumberFormat="1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9" fillId="0" borderId="26" xfId="2" applyFont="1" applyBorder="1" applyAlignment="1">
      <alignment horizontal="right" vertical="center"/>
    </xf>
    <xf numFmtId="38" fontId="9" fillId="0" borderId="35" xfId="2" applyFont="1" applyBorder="1" applyAlignment="1">
      <alignment horizontal="right" vertical="center"/>
    </xf>
    <xf numFmtId="38" fontId="9" fillId="0" borderId="25" xfId="0" applyNumberFormat="1" applyFont="1" applyBorder="1">
      <alignment vertical="center"/>
    </xf>
    <xf numFmtId="9" fontId="9" fillId="0" borderId="52" xfId="1" applyFont="1" applyBorder="1">
      <alignment vertical="center"/>
    </xf>
    <xf numFmtId="0" fontId="9" fillId="0" borderId="53" xfId="0" applyFont="1" applyBorder="1" applyAlignment="1">
      <alignment horizontal="right" vertical="center"/>
    </xf>
    <xf numFmtId="9" fontId="9" fillId="0" borderId="54" xfId="1" applyFont="1" applyBorder="1" applyAlignment="1">
      <alignment horizontal="right" vertical="center"/>
    </xf>
    <xf numFmtId="38" fontId="9" fillId="0" borderId="55" xfId="2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38" fontId="9" fillId="0" borderId="56" xfId="0" applyNumberFormat="1" applyFont="1" applyBorder="1">
      <alignment vertical="center"/>
    </xf>
    <xf numFmtId="38" fontId="9" fillId="0" borderId="54" xfId="0" applyNumberFormat="1" applyFont="1" applyBorder="1">
      <alignment vertical="center"/>
    </xf>
    <xf numFmtId="9" fontId="9" fillId="0" borderId="48" xfId="1" applyFont="1" applyBorder="1">
      <alignment vertical="center"/>
    </xf>
    <xf numFmtId="9" fontId="9" fillId="0" borderId="57" xfId="1" applyFont="1" applyBorder="1" applyAlignment="1">
      <alignment horizontal="right" vertical="center"/>
    </xf>
    <xf numFmtId="0" fontId="9" fillId="0" borderId="58" xfId="0" applyFont="1" applyBorder="1" applyAlignment="1">
      <alignment horizontal="center" vertical="center"/>
    </xf>
    <xf numFmtId="38" fontId="9" fillId="0" borderId="59" xfId="0" applyNumberFormat="1" applyFont="1" applyBorder="1">
      <alignment vertical="center"/>
    </xf>
    <xf numFmtId="38" fontId="9" fillId="0" borderId="60" xfId="0" applyNumberFormat="1" applyFont="1" applyBorder="1">
      <alignment vertical="center"/>
    </xf>
    <xf numFmtId="9" fontId="9" fillId="0" borderId="61" xfId="1" applyFont="1" applyBorder="1">
      <alignment vertical="center"/>
    </xf>
    <xf numFmtId="9" fontId="9" fillId="0" borderId="58" xfId="1" applyFont="1" applyBorder="1">
      <alignment vertical="center"/>
    </xf>
    <xf numFmtId="0" fontId="9" fillId="0" borderId="62" xfId="0" applyFont="1" applyBorder="1" applyAlignment="1">
      <alignment horizontal="right" vertical="center"/>
    </xf>
    <xf numFmtId="0" fontId="9" fillId="0" borderId="63" xfId="0" applyFont="1" applyBorder="1" applyAlignment="1">
      <alignment horizontal="right" vertical="center"/>
    </xf>
    <xf numFmtId="9" fontId="9" fillId="0" borderId="64" xfId="1" applyFont="1" applyBorder="1" applyAlignment="1">
      <alignment horizontal="right" vertical="center"/>
    </xf>
    <xf numFmtId="38" fontId="9" fillId="0" borderId="63" xfId="0" applyNumberFormat="1" applyFont="1" applyBorder="1" applyAlignment="1">
      <alignment horizontal="right" vertical="center"/>
    </xf>
    <xf numFmtId="0" fontId="9" fillId="0" borderId="65" xfId="0" applyFont="1" applyBorder="1" applyAlignment="1">
      <alignment horizontal="right" vertical="center"/>
    </xf>
    <xf numFmtId="38" fontId="9" fillId="0" borderId="62" xfId="0" applyNumberFormat="1" applyFont="1" applyBorder="1">
      <alignment vertical="center"/>
    </xf>
    <xf numFmtId="38" fontId="9" fillId="0" borderId="64" xfId="0" applyNumberFormat="1" applyFont="1" applyBorder="1">
      <alignment vertical="center"/>
    </xf>
    <xf numFmtId="9" fontId="9" fillId="0" borderId="66" xfId="1" applyFont="1" applyBorder="1">
      <alignment vertical="center"/>
    </xf>
    <xf numFmtId="9" fontId="9" fillId="0" borderId="41" xfId="1" applyFont="1" applyBorder="1">
      <alignment vertical="center"/>
    </xf>
    <xf numFmtId="0" fontId="1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Fill="1" applyBorder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55" xfId="0" applyFont="1" applyBorder="1">
      <alignment vertical="center"/>
    </xf>
    <xf numFmtId="9" fontId="9" fillId="0" borderId="3" xfId="0" applyNumberFormat="1" applyFont="1" applyBorder="1" applyAlignment="1">
      <alignment vertical="center"/>
    </xf>
    <xf numFmtId="9" fontId="9" fillId="0" borderId="3" xfId="0" applyNumberFormat="1" applyFont="1" applyBorder="1">
      <alignment vertical="center"/>
    </xf>
    <xf numFmtId="0" fontId="0" fillId="0" borderId="67" xfId="0" applyBorder="1">
      <alignment vertical="center"/>
    </xf>
    <xf numFmtId="0" fontId="9" fillId="0" borderId="0" xfId="0" applyFont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>
                <a:latin typeface="+mj-ea"/>
                <a:ea typeface="+mj-ea"/>
              </a:rPr>
              <a:t>29</a:t>
            </a:r>
            <a:r>
              <a:rPr lang="ja-JP" altLang="en-US">
                <a:latin typeface="+mj-ea"/>
                <a:ea typeface="+mj-ea"/>
              </a:rPr>
              <a:t>年度</a:t>
            </a:r>
            <a:r>
              <a:rPr lang="ja-JP" altLang="en-US"/>
              <a:t>件数比率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4.3568115629381905E-2"/>
                  <c:y val="-2.7685960307593502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430338330997479"/>
                  <c:y val="3.672717993584135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showCatName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'[1]Ｈ29年度通期　実績報告'!$B$161:$B$165</c:f>
              <c:strCache>
                <c:ptCount val="5"/>
                <c:pt idx="0">
                  <c:v>多目的ホール</c:v>
                </c:pt>
                <c:pt idx="1">
                  <c:v>小会議室</c:v>
                </c:pt>
                <c:pt idx="2">
                  <c:v>中会議室</c:v>
                </c:pt>
                <c:pt idx="3">
                  <c:v>和室</c:v>
                </c:pt>
                <c:pt idx="4">
                  <c:v>調理室</c:v>
                </c:pt>
              </c:strCache>
            </c:strRef>
          </c:cat>
          <c:val>
            <c:numRef>
              <c:f>'[1]Ｈ29年度通期　実績報告'!$C$161:$C$165</c:f>
              <c:numCache>
                <c:formatCode>General</c:formatCode>
                <c:ptCount val="5"/>
                <c:pt idx="0">
                  <c:v>1037</c:v>
                </c:pt>
                <c:pt idx="1">
                  <c:v>683</c:v>
                </c:pt>
                <c:pt idx="2">
                  <c:v>732</c:v>
                </c:pt>
                <c:pt idx="3">
                  <c:v>385</c:v>
                </c:pt>
                <c:pt idx="4">
                  <c:v>190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>
                <a:latin typeface="+mj-ea"/>
                <a:ea typeface="+mj-ea"/>
              </a:rPr>
              <a:t>29</a:t>
            </a:r>
            <a:r>
              <a:rPr lang="ja-JP" altLang="en-US">
                <a:latin typeface="+mj-ea"/>
                <a:ea typeface="+mj-ea"/>
              </a:rPr>
              <a:t>年度</a:t>
            </a:r>
            <a:r>
              <a:rPr lang="ja-JP" altLang="en-US"/>
              <a:t>人員比率</a:t>
            </a:r>
          </a:p>
        </c:rich>
      </c:tx>
      <c:layout>
        <c:manualLayout>
          <c:xMode val="edge"/>
          <c:yMode val="edge"/>
          <c:x val="0.1753274109967024"/>
          <c:y val="1.393746834277299E-2"/>
        </c:manualLayout>
      </c:layout>
    </c:title>
    <c:plotArea>
      <c:layout>
        <c:manualLayout>
          <c:layoutTarget val="inner"/>
          <c:xMode val="edge"/>
          <c:yMode val="edge"/>
          <c:x val="0.21925892596758739"/>
          <c:y val="0.25868037328668136"/>
          <c:w val="0.5868786401699787"/>
          <c:h val="0.64189851268593934"/>
        </c:manualLayout>
      </c:layout>
      <c:pieChart>
        <c:varyColors val="1"/>
        <c:ser>
          <c:idx val="0"/>
          <c:order val="0"/>
          <c:spPr>
            <a:ln w="12700" cap="sq">
              <a:miter lim="800000"/>
            </a:ln>
          </c:spPr>
          <c:dLbls>
            <c:dLbl>
              <c:idx val="0"/>
              <c:layout>
                <c:manualLayout>
                  <c:x val="-0.26251951839353416"/>
                  <c:y val="-3.7839384660251697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257301170691416E-2"/>
                  <c:y val="-6.987131816856226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</c:dLbl>
            <c:dLbl>
              <c:idx val="4"/>
              <c:layout>
                <c:manualLayout>
                  <c:x val="0.31178202724659432"/>
                  <c:y val="5.902777777777778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  <a:miter lim="800000"/>
              </a:ln>
            </c:spPr>
            <c:showCatName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'[1]Ｈ29年度通期　実績報告'!$B$161:$B$165</c:f>
              <c:strCache>
                <c:ptCount val="5"/>
                <c:pt idx="0">
                  <c:v>多目的ホール</c:v>
                </c:pt>
                <c:pt idx="1">
                  <c:v>小会議室</c:v>
                </c:pt>
                <c:pt idx="2">
                  <c:v>中会議室</c:v>
                </c:pt>
                <c:pt idx="3">
                  <c:v>和室</c:v>
                </c:pt>
                <c:pt idx="4">
                  <c:v>調理室</c:v>
                </c:pt>
              </c:strCache>
            </c:strRef>
          </c:cat>
          <c:val>
            <c:numRef>
              <c:f>'[1]Ｈ29年度通期　実績報告'!$D$161:$D$165</c:f>
              <c:numCache>
                <c:formatCode>General</c:formatCode>
                <c:ptCount val="5"/>
                <c:pt idx="0">
                  <c:v>30653</c:v>
                </c:pt>
                <c:pt idx="1">
                  <c:v>7909</c:v>
                </c:pt>
                <c:pt idx="2">
                  <c:v>11323</c:v>
                </c:pt>
                <c:pt idx="3">
                  <c:v>3243</c:v>
                </c:pt>
                <c:pt idx="4">
                  <c:v>934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</c:spPr>
    </c:plotArea>
    <c:plotVisOnly val="1"/>
    <c:dispBlanksAs val="zero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5292631651059945E-2"/>
          <c:y val="3.9162326931355788E-2"/>
          <c:w val="0.77227781274487917"/>
          <c:h val="0.82406115902178889"/>
        </c:manualLayout>
      </c:layout>
      <c:barChart>
        <c:barDir val="col"/>
        <c:grouping val="clustered"/>
        <c:ser>
          <c:idx val="0"/>
          <c:order val="0"/>
          <c:tx>
            <c:strRef>
              <c:f>'[1]Ｈ29年度通期　実績報告'!$O$172</c:f>
              <c:strCache>
                <c:ptCount val="1"/>
                <c:pt idx="0">
                  <c:v>H27年</c:v>
                </c:pt>
              </c:strCache>
            </c:strRef>
          </c:tx>
          <c:cat>
            <c:strRef>
              <c:f>'[1]Ｈ29年度通期　実績報告'!$L$173:$L$184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'[1]Ｈ29年度通期　実績報告'!$O$173:$O$184</c:f>
              <c:numCache>
                <c:formatCode>General</c:formatCode>
                <c:ptCount val="12"/>
                <c:pt idx="0">
                  <c:v>4251</c:v>
                </c:pt>
                <c:pt idx="1">
                  <c:v>4392</c:v>
                </c:pt>
                <c:pt idx="2">
                  <c:v>5356</c:v>
                </c:pt>
                <c:pt idx="3">
                  <c:v>4359</c:v>
                </c:pt>
                <c:pt idx="4">
                  <c:v>3897</c:v>
                </c:pt>
                <c:pt idx="5">
                  <c:v>5315</c:v>
                </c:pt>
                <c:pt idx="6">
                  <c:v>4140</c:v>
                </c:pt>
                <c:pt idx="7">
                  <c:v>4241</c:v>
                </c:pt>
                <c:pt idx="8">
                  <c:v>4562</c:v>
                </c:pt>
                <c:pt idx="9">
                  <c:v>4386</c:v>
                </c:pt>
                <c:pt idx="10">
                  <c:v>3901</c:v>
                </c:pt>
                <c:pt idx="11">
                  <c:v>4522</c:v>
                </c:pt>
              </c:numCache>
            </c:numRef>
          </c:val>
        </c:ser>
        <c:ser>
          <c:idx val="1"/>
          <c:order val="1"/>
          <c:tx>
            <c:strRef>
              <c:f>'[1]Ｈ29年度通期　実績報告'!$P$172</c:f>
              <c:strCache>
                <c:ptCount val="1"/>
                <c:pt idx="0">
                  <c:v>H28年</c:v>
                </c:pt>
              </c:strCache>
            </c:strRef>
          </c:tx>
          <c:cat>
            <c:strRef>
              <c:f>'[1]Ｈ29年度通期　実績報告'!$L$173:$L$184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'[1]Ｈ29年度通期　実績報告'!$P$173:$P$184</c:f>
              <c:numCache>
                <c:formatCode>General</c:formatCode>
                <c:ptCount val="12"/>
                <c:pt idx="0">
                  <c:v>4268</c:v>
                </c:pt>
                <c:pt idx="1">
                  <c:v>4013</c:v>
                </c:pt>
                <c:pt idx="2">
                  <c:v>4204</c:v>
                </c:pt>
                <c:pt idx="3">
                  <c:v>4808</c:v>
                </c:pt>
                <c:pt idx="4">
                  <c:v>4044</c:v>
                </c:pt>
                <c:pt idx="5">
                  <c:v>6740</c:v>
                </c:pt>
                <c:pt idx="6">
                  <c:v>4221</c:v>
                </c:pt>
                <c:pt idx="7">
                  <c:v>5218</c:v>
                </c:pt>
                <c:pt idx="8">
                  <c:v>4403</c:v>
                </c:pt>
                <c:pt idx="9">
                  <c:v>4448</c:v>
                </c:pt>
                <c:pt idx="10">
                  <c:v>3656</c:v>
                </c:pt>
                <c:pt idx="11">
                  <c:v>4190</c:v>
                </c:pt>
              </c:numCache>
            </c:numRef>
          </c:val>
        </c:ser>
        <c:ser>
          <c:idx val="2"/>
          <c:order val="2"/>
          <c:tx>
            <c:strRef>
              <c:f>'[1]Ｈ29年度通期　実績報告'!$Q$172</c:f>
              <c:strCache>
                <c:ptCount val="1"/>
                <c:pt idx="0">
                  <c:v>H29年</c:v>
                </c:pt>
              </c:strCache>
            </c:strRef>
          </c:tx>
          <c:cat>
            <c:strRef>
              <c:f>'[1]Ｈ29年度通期　実績報告'!$L$173:$L$184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'[1]Ｈ29年度通期　実績報告'!$Q$173:$Q$184</c:f>
              <c:numCache>
                <c:formatCode>General</c:formatCode>
                <c:ptCount val="12"/>
                <c:pt idx="0">
                  <c:v>3763</c:v>
                </c:pt>
                <c:pt idx="1">
                  <c:v>3649</c:v>
                </c:pt>
                <c:pt idx="2">
                  <c:v>4248</c:v>
                </c:pt>
                <c:pt idx="3">
                  <c:v>4435</c:v>
                </c:pt>
                <c:pt idx="4">
                  <c:v>3851</c:v>
                </c:pt>
                <c:pt idx="5">
                  <c:v>7246</c:v>
                </c:pt>
                <c:pt idx="6">
                  <c:v>3786</c:v>
                </c:pt>
                <c:pt idx="7">
                  <c:v>6468</c:v>
                </c:pt>
                <c:pt idx="8">
                  <c:v>4535</c:v>
                </c:pt>
                <c:pt idx="9">
                  <c:v>4379</c:v>
                </c:pt>
                <c:pt idx="10">
                  <c:v>3832</c:v>
                </c:pt>
                <c:pt idx="11">
                  <c:v>3870</c:v>
                </c:pt>
              </c:numCache>
            </c:numRef>
          </c:val>
        </c:ser>
        <c:axId val="120242176"/>
        <c:axId val="120243712"/>
      </c:barChart>
      <c:catAx>
        <c:axId val="120242176"/>
        <c:scaling>
          <c:orientation val="minMax"/>
        </c:scaling>
        <c:axPos val="b"/>
        <c:numFmt formatCode="General" sourceLinked="0"/>
        <c:tickLblPos val="nextTo"/>
        <c:crossAx val="120243712"/>
        <c:crosses val="autoZero"/>
        <c:auto val="1"/>
        <c:lblAlgn val="ctr"/>
        <c:lblOffset val="100"/>
      </c:catAx>
      <c:valAx>
        <c:axId val="120243712"/>
        <c:scaling>
          <c:orientation val="minMax"/>
        </c:scaling>
        <c:axPos val="l"/>
        <c:majorGridlines/>
        <c:numFmt formatCode="General" sourceLinked="1"/>
        <c:tickLblPos val="nextTo"/>
        <c:crossAx val="1202421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>
        <c:manualLayout>
          <c:xMode val="edge"/>
          <c:yMode val="edge"/>
          <c:x val="0.30145207096637688"/>
          <c:y val="2.9197080291970798E-2"/>
        </c:manualLayout>
      </c:layout>
      <c:overlay val="1"/>
    </c:title>
    <c:plotArea>
      <c:layout>
        <c:manualLayout>
          <c:layoutTarget val="inner"/>
          <c:xMode val="edge"/>
          <c:yMode val="edge"/>
          <c:x val="5.0561797752809022E-2"/>
          <c:y val="5.4687500000000014E-2"/>
          <c:w val="0.82584269662921705"/>
          <c:h val="0.76562500000000488"/>
        </c:manualLayout>
      </c:layout>
      <c:barChart>
        <c:barDir val="col"/>
        <c:grouping val="stacked"/>
        <c:ser>
          <c:idx val="0"/>
          <c:order val="0"/>
          <c:tx>
            <c:strRef>
              <c:f>[2]Sheet1!$D$49</c:f>
              <c:strCache>
                <c:ptCount val="1"/>
                <c:pt idx="0">
                  <c:v>ホール</c:v>
                </c:pt>
              </c:strCache>
            </c:strRef>
          </c:tx>
          <c:cat>
            <c:strRef>
              <c:f>[2]Sheet1!$C$50:$C$61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[2]Sheet1!$D$50:$D$61</c:f>
              <c:numCache>
                <c:formatCode>General</c:formatCode>
                <c:ptCount val="12"/>
                <c:pt idx="0">
                  <c:v>40</c:v>
                </c:pt>
                <c:pt idx="1">
                  <c:v>34</c:v>
                </c:pt>
                <c:pt idx="2">
                  <c:v>38</c:v>
                </c:pt>
                <c:pt idx="3">
                  <c:v>43</c:v>
                </c:pt>
                <c:pt idx="4">
                  <c:v>28</c:v>
                </c:pt>
                <c:pt idx="5">
                  <c:v>39</c:v>
                </c:pt>
                <c:pt idx="6">
                  <c:v>48</c:v>
                </c:pt>
                <c:pt idx="7">
                  <c:v>49</c:v>
                </c:pt>
                <c:pt idx="8">
                  <c:v>38</c:v>
                </c:pt>
                <c:pt idx="9">
                  <c:v>37</c:v>
                </c:pt>
                <c:pt idx="10">
                  <c:v>37</c:v>
                </c:pt>
                <c:pt idx="11">
                  <c:v>39</c:v>
                </c:pt>
              </c:numCache>
            </c:numRef>
          </c:val>
        </c:ser>
        <c:ser>
          <c:idx val="1"/>
          <c:order val="1"/>
          <c:tx>
            <c:strRef>
              <c:f>[2]Sheet1!$E$49</c:f>
              <c:strCache>
                <c:ptCount val="1"/>
                <c:pt idx="0">
                  <c:v>和室</c:v>
                </c:pt>
              </c:strCache>
            </c:strRef>
          </c:tx>
          <c:cat>
            <c:strRef>
              <c:f>[2]Sheet1!$C$50:$C$61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[2]Sheet1!$E$50:$E$61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12</c:v>
                </c:pt>
                <c:pt idx="4">
                  <c:v>5</c:v>
                </c:pt>
                <c:pt idx="5">
                  <c:v>6</c:v>
                </c:pt>
                <c:pt idx="6">
                  <c:v>11</c:v>
                </c:pt>
                <c:pt idx="7">
                  <c:v>8</c:v>
                </c:pt>
                <c:pt idx="8">
                  <c:v>12</c:v>
                </c:pt>
                <c:pt idx="9">
                  <c:v>5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overlap val="100"/>
        <c:axId val="36645888"/>
        <c:axId val="36651776"/>
      </c:barChart>
      <c:catAx>
        <c:axId val="36645888"/>
        <c:scaling>
          <c:orientation val="minMax"/>
        </c:scaling>
        <c:axPos val="b"/>
        <c:numFmt formatCode="General" sourceLinked="1"/>
        <c:tickLblPos val="nextTo"/>
        <c:crossAx val="36651776"/>
        <c:crosses val="autoZero"/>
        <c:auto val="1"/>
        <c:lblAlgn val="ctr"/>
        <c:lblOffset val="100"/>
      </c:catAx>
      <c:valAx>
        <c:axId val="36651776"/>
        <c:scaling>
          <c:orientation val="minMax"/>
        </c:scaling>
        <c:axPos val="l"/>
        <c:majorGridlines/>
        <c:numFmt formatCode="General" sourceLinked="1"/>
        <c:tickLblPos val="nextTo"/>
        <c:crossAx val="366458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</c:title>
    <c:view3D>
      <c:rotX val="75"/>
      <c:perspective val="0"/>
    </c:view3D>
    <c:plotArea>
      <c:layout>
        <c:manualLayout>
          <c:layoutTarget val="inner"/>
          <c:xMode val="edge"/>
          <c:yMode val="edge"/>
          <c:x val="0.26313644422765736"/>
          <c:y val="0.26096866096866345"/>
          <c:w val="0.45528455284552843"/>
          <c:h val="0.62592592592592589"/>
        </c:manualLayout>
      </c:layout>
      <c:pie3DChart>
        <c:varyColors val="1"/>
        <c:ser>
          <c:idx val="0"/>
          <c:order val="0"/>
          <c:explosion val="7"/>
          <c:dLbls>
            <c:dLbl>
              <c:idx val="0"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CatName val="1"/>
              <c:showPercent val="1"/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CatName val="1"/>
              <c:showPercent val="1"/>
            </c:dLbl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[2]Sheet1!$D$49:$E$49</c:f>
              <c:strCache>
                <c:ptCount val="2"/>
                <c:pt idx="0">
                  <c:v>ホール</c:v>
                </c:pt>
                <c:pt idx="1">
                  <c:v>和室</c:v>
                </c:pt>
              </c:strCache>
            </c:strRef>
          </c:cat>
          <c:val>
            <c:numRef>
              <c:f>[2]Sheet1!$D$62:$E$62</c:f>
              <c:numCache>
                <c:formatCode>General</c:formatCode>
                <c:ptCount val="2"/>
                <c:pt idx="0">
                  <c:v>470</c:v>
                </c:pt>
                <c:pt idx="1">
                  <c:v>101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>
        <c:manualLayout>
          <c:xMode val="edge"/>
          <c:yMode val="edge"/>
          <c:x val="0.40430018766738174"/>
          <c:y val="4.5977011494252866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[3]Sheet1!$D$47</c:f>
              <c:strCache>
                <c:ptCount val="1"/>
                <c:pt idx="0">
                  <c:v>ホール</c:v>
                </c:pt>
              </c:strCache>
            </c:strRef>
          </c:tx>
          <c:cat>
            <c:strRef>
              <c:f>[3]Sheet1!$C$48:$C$59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[3]Sheet1!$D$48:$D$59</c:f>
              <c:numCache>
                <c:formatCode>General</c:formatCode>
                <c:ptCount val="12"/>
                <c:pt idx="0">
                  <c:v>36</c:v>
                </c:pt>
                <c:pt idx="1">
                  <c:v>35</c:v>
                </c:pt>
                <c:pt idx="2">
                  <c:v>35</c:v>
                </c:pt>
                <c:pt idx="3">
                  <c:v>33</c:v>
                </c:pt>
                <c:pt idx="4">
                  <c:v>37</c:v>
                </c:pt>
                <c:pt idx="5">
                  <c:v>39</c:v>
                </c:pt>
                <c:pt idx="6">
                  <c:v>39</c:v>
                </c:pt>
                <c:pt idx="7">
                  <c:v>36</c:v>
                </c:pt>
                <c:pt idx="8">
                  <c:v>40</c:v>
                </c:pt>
                <c:pt idx="9">
                  <c:v>32</c:v>
                </c:pt>
                <c:pt idx="10">
                  <c:v>27</c:v>
                </c:pt>
                <c:pt idx="11">
                  <c:v>41</c:v>
                </c:pt>
              </c:numCache>
            </c:numRef>
          </c:val>
        </c:ser>
        <c:ser>
          <c:idx val="1"/>
          <c:order val="1"/>
          <c:tx>
            <c:strRef>
              <c:f>[3]Sheet1!$E$47</c:f>
              <c:strCache>
                <c:ptCount val="1"/>
                <c:pt idx="0">
                  <c:v>和室</c:v>
                </c:pt>
              </c:strCache>
            </c:strRef>
          </c:tx>
          <c:cat>
            <c:strRef>
              <c:f>[3]Sheet1!$C$48:$C$59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[3]Sheet1!$E$48:$E$59</c:f>
              <c:numCache>
                <c:formatCode>General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19</c:v>
                </c:pt>
                <c:pt idx="4">
                  <c:v>17</c:v>
                </c:pt>
                <c:pt idx="5">
                  <c:v>19</c:v>
                </c:pt>
                <c:pt idx="6">
                  <c:v>27</c:v>
                </c:pt>
                <c:pt idx="7">
                  <c:v>19</c:v>
                </c:pt>
                <c:pt idx="8">
                  <c:v>24</c:v>
                </c:pt>
                <c:pt idx="9">
                  <c:v>17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</c:ser>
        <c:ser>
          <c:idx val="2"/>
          <c:order val="2"/>
          <c:tx>
            <c:strRef>
              <c:f>[3]Sheet1!$F$47</c:f>
              <c:strCache>
                <c:ptCount val="1"/>
                <c:pt idx="0">
                  <c:v>洋室</c:v>
                </c:pt>
              </c:strCache>
            </c:strRef>
          </c:tx>
          <c:cat>
            <c:strRef>
              <c:f>[3]Sheet1!$C$48:$C$59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[3]Sheet1!$F$48:$F$59</c:f>
              <c:numCache>
                <c:formatCode>General</c:formatCode>
                <c:ptCount val="12"/>
                <c:pt idx="0">
                  <c:v>19</c:v>
                </c:pt>
                <c:pt idx="1">
                  <c:v>17</c:v>
                </c:pt>
                <c:pt idx="2">
                  <c:v>18</c:v>
                </c:pt>
                <c:pt idx="3">
                  <c:v>20</c:v>
                </c:pt>
                <c:pt idx="4">
                  <c:v>16</c:v>
                </c:pt>
                <c:pt idx="5">
                  <c:v>24</c:v>
                </c:pt>
                <c:pt idx="6">
                  <c:v>23</c:v>
                </c:pt>
                <c:pt idx="7">
                  <c:v>21</c:v>
                </c:pt>
                <c:pt idx="8">
                  <c:v>19</c:v>
                </c:pt>
                <c:pt idx="9">
                  <c:v>20</c:v>
                </c:pt>
                <c:pt idx="10">
                  <c:v>19</c:v>
                </c:pt>
                <c:pt idx="11">
                  <c:v>26</c:v>
                </c:pt>
              </c:numCache>
            </c:numRef>
          </c:val>
        </c:ser>
        <c:gapWidth val="55"/>
        <c:overlap val="100"/>
        <c:axId val="127650432"/>
        <c:axId val="128012672"/>
      </c:barChart>
      <c:catAx>
        <c:axId val="127650432"/>
        <c:scaling>
          <c:orientation val="minMax"/>
        </c:scaling>
        <c:axPos val="b"/>
        <c:numFmt formatCode="General" sourceLinked="1"/>
        <c:majorTickMark val="none"/>
        <c:tickLblPos val="nextTo"/>
        <c:crossAx val="128012672"/>
        <c:crosses val="autoZero"/>
        <c:auto val="1"/>
        <c:lblAlgn val="ctr"/>
        <c:lblOffset val="100"/>
      </c:catAx>
      <c:valAx>
        <c:axId val="1280126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76504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8044905958807573E-2"/>
                  <c:y val="-6.16154957374514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4.0954165663789718E-2"/>
                  <c:y val="-6.92913385826771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1182821579616962E-2"/>
                  <c:y val="3.0101121080795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CatName val="1"/>
              <c:showPercent val="1"/>
            </c:dLbl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[3]Sheet1!$D$47:$F$47</c:f>
              <c:strCache>
                <c:ptCount val="3"/>
                <c:pt idx="0">
                  <c:v>ホール</c:v>
                </c:pt>
                <c:pt idx="1">
                  <c:v>和室</c:v>
                </c:pt>
                <c:pt idx="2">
                  <c:v>洋室</c:v>
                </c:pt>
              </c:strCache>
            </c:strRef>
          </c:cat>
          <c:val>
            <c:numRef>
              <c:f>[3]Sheet1!$D$60:$F$60</c:f>
              <c:numCache>
                <c:formatCode>General</c:formatCode>
                <c:ptCount val="3"/>
                <c:pt idx="0">
                  <c:v>430</c:v>
                </c:pt>
                <c:pt idx="1">
                  <c:v>238</c:v>
                </c:pt>
                <c:pt idx="2">
                  <c:v>242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161925</xdr:rowOff>
    </xdr:from>
    <xdr:to>
      <xdr:col>4</xdr:col>
      <xdr:colOff>47625</xdr:colOff>
      <xdr:row>22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10</xdr:row>
      <xdr:rowOff>171450</xdr:rowOff>
    </xdr:from>
    <xdr:to>
      <xdr:col>8</xdr:col>
      <xdr:colOff>209550</xdr:colOff>
      <xdr:row>21</xdr:row>
      <xdr:rowOff>190500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22</xdr:row>
      <xdr:rowOff>228600</xdr:rowOff>
    </xdr:from>
    <xdr:to>
      <xdr:col>8</xdr:col>
      <xdr:colOff>200025</xdr:colOff>
      <xdr:row>41</xdr:row>
      <xdr:rowOff>38100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1321486</xdr:colOff>
      <xdr:row>22</xdr:row>
      <xdr:rowOff>82867</xdr:rowOff>
    </xdr:from>
    <xdr:ext cx="3338736" cy="492443"/>
    <xdr:sp macro="" textlink="">
      <xdr:nvSpPr>
        <xdr:cNvPr id="5" name="正方形/長方形 4"/>
        <xdr:cNvSpPr/>
      </xdr:nvSpPr>
      <xdr:spPr>
        <a:xfrm>
          <a:off x="1883461" y="35144392"/>
          <a:ext cx="3338736" cy="49244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月別利用人員年度推移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95250</xdr:rowOff>
    </xdr:from>
    <xdr:to>
      <xdr:col>11</xdr:col>
      <xdr:colOff>419100</xdr:colOff>
      <xdr:row>31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142875</xdr:rowOff>
    </xdr:from>
    <xdr:to>
      <xdr:col>11</xdr:col>
      <xdr:colOff>400050</xdr:colOff>
      <xdr:row>45</xdr:row>
      <xdr:rowOff>95250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76200</xdr:rowOff>
    </xdr:from>
    <xdr:to>
      <xdr:col>14</xdr:col>
      <xdr:colOff>409575</xdr:colOff>
      <xdr:row>29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31</xdr:row>
      <xdr:rowOff>57150</xdr:rowOff>
    </xdr:from>
    <xdr:to>
      <xdr:col>14</xdr:col>
      <xdr:colOff>400050</xdr:colOff>
      <xdr:row>44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C/Documents/&#39640;&#28006;/&#12479;&#12459;&#12454;&#12521;&#12288;&#20132;&#27969;&#12475;&#12531;&#12479;&#12540;&#21033;&#29992;&#23455;&#32318;&#22577;&#21578;/2017&#24180;&#24230;&#65288;&#24179;&#25104;29&#24180;&#24230;&#65289;/2017&#24180;&#24230;&#36890;&#26399;/&#26412;&#25991;-&#12464;&#12521;&#12501;&#36039;&#26009;-/2017&#24180;&#24230;&#12288;&#36890;&#26399;&#12288;&#12475;&#12531;&#12479;&#12540;&#21033;&#29992;&#23455;&#323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C/Documents/&#39640;&#28006;/&#12479;&#12459;&#12454;&#12521;&#12288;&#33258;&#27835;&#20250;&#39208;&#12539;&#12463;&#12521;&#12502;&#12495;&#12454;&#12473;&#21033;&#29992;&#23455;&#32318;&#22577;&#21578;/&#33258;&#27835;&#20250;&#39208;&#12539;&#12463;&#12521;&#12502;&#12495;&#12454;&#12473;%20&#24179;&#25104;29&#24180;&#24230;/&#33258;&#27835;&#20250;&#39208;&#21033;&#29992;&#23455;&#32318;%20&#24179;&#25104;29&#24180;&#2423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C/Documents/&#39640;&#28006;/&#12479;&#12459;&#12454;&#12521;&#12288;&#33258;&#27835;&#20250;&#39208;&#12539;&#12463;&#12521;&#12502;&#12495;&#12454;&#12473;&#21033;&#29992;&#23455;&#32318;&#22577;&#21578;/&#33258;&#27835;&#20250;&#39208;&#12539;&#12463;&#12521;&#12502;&#12495;&#12454;&#12473;%20&#24179;&#25104;29&#24180;&#24230;/&#12463;&#12521;&#12502;&#12495;&#12454;&#12473;&#21033;&#29992;&#23455;&#32318;%20&#24179;&#25104;29&#24180;&#2423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Ｈ29年度通期　実績報告"/>
      <sheetName val="H27年度概要（タカウラ）"/>
      <sheetName val="Ｈ26年度施設利用概況報告"/>
      <sheetName val="Sheet2"/>
      <sheetName val="Sheet3"/>
    </sheetNames>
    <sheetDataSet>
      <sheetData sheetId="0">
        <row r="161">
          <cell r="B161" t="str">
            <v>多目的ホール</v>
          </cell>
          <cell r="C161">
            <v>1037</v>
          </cell>
          <cell r="D161">
            <v>30653</v>
          </cell>
        </row>
        <row r="162">
          <cell r="B162" t="str">
            <v>小会議室</v>
          </cell>
          <cell r="C162">
            <v>683</v>
          </cell>
          <cell r="D162">
            <v>7909</v>
          </cell>
        </row>
        <row r="163">
          <cell r="B163" t="str">
            <v>中会議室</v>
          </cell>
          <cell r="C163">
            <v>732</v>
          </cell>
          <cell r="D163">
            <v>11323</v>
          </cell>
        </row>
        <row r="164">
          <cell r="B164" t="str">
            <v>和室</v>
          </cell>
          <cell r="C164">
            <v>385</v>
          </cell>
          <cell r="D164">
            <v>3243</v>
          </cell>
        </row>
        <row r="165">
          <cell r="B165" t="str">
            <v>調理室</v>
          </cell>
          <cell r="C165">
            <v>190</v>
          </cell>
          <cell r="D165">
            <v>934</v>
          </cell>
        </row>
        <row r="172">
          <cell r="O172" t="str">
            <v>H27年</v>
          </cell>
          <cell r="P172" t="str">
            <v>H28年</v>
          </cell>
          <cell r="Q172" t="str">
            <v>H29年</v>
          </cell>
        </row>
        <row r="173">
          <cell r="L173" t="str">
            <v>４月</v>
          </cell>
          <cell r="O173">
            <v>4251</v>
          </cell>
          <cell r="P173">
            <v>4268</v>
          </cell>
          <cell r="Q173">
            <v>3763</v>
          </cell>
        </row>
        <row r="174">
          <cell r="L174" t="str">
            <v>５月</v>
          </cell>
          <cell r="O174">
            <v>4392</v>
          </cell>
          <cell r="P174">
            <v>4013</v>
          </cell>
          <cell r="Q174">
            <v>3649</v>
          </cell>
        </row>
        <row r="175">
          <cell r="L175" t="str">
            <v>６月</v>
          </cell>
          <cell r="O175">
            <v>5356</v>
          </cell>
          <cell r="P175">
            <v>4204</v>
          </cell>
          <cell r="Q175">
            <v>4248</v>
          </cell>
        </row>
        <row r="176">
          <cell r="L176" t="str">
            <v>７月</v>
          </cell>
          <cell r="O176">
            <v>4359</v>
          </cell>
          <cell r="P176">
            <v>4808</v>
          </cell>
          <cell r="Q176">
            <v>4435</v>
          </cell>
        </row>
        <row r="177">
          <cell r="L177" t="str">
            <v>８月</v>
          </cell>
          <cell r="O177">
            <v>3897</v>
          </cell>
          <cell r="P177">
            <v>4044</v>
          </cell>
          <cell r="Q177">
            <v>3851</v>
          </cell>
        </row>
        <row r="178">
          <cell r="L178" t="str">
            <v>９月</v>
          </cell>
          <cell r="O178">
            <v>5315</v>
          </cell>
          <cell r="P178">
            <v>6740</v>
          </cell>
          <cell r="Q178">
            <v>7246</v>
          </cell>
        </row>
        <row r="179">
          <cell r="L179" t="str">
            <v>１０月</v>
          </cell>
          <cell r="O179">
            <v>4140</v>
          </cell>
          <cell r="P179">
            <v>4221</v>
          </cell>
          <cell r="Q179">
            <v>3786</v>
          </cell>
        </row>
        <row r="180">
          <cell r="L180" t="str">
            <v>１１月</v>
          </cell>
          <cell r="O180">
            <v>4241</v>
          </cell>
          <cell r="P180">
            <v>5218</v>
          </cell>
          <cell r="Q180">
            <v>6468</v>
          </cell>
        </row>
        <row r="181">
          <cell r="L181" t="str">
            <v>１２月</v>
          </cell>
          <cell r="O181">
            <v>4562</v>
          </cell>
          <cell r="P181">
            <v>4403</v>
          </cell>
          <cell r="Q181">
            <v>4535</v>
          </cell>
        </row>
        <row r="182">
          <cell r="L182" t="str">
            <v>１月</v>
          </cell>
          <cell r="O182">
            <v>4386</v>
          </cell>
          <cell r="P182">
            <v>4448</v>
          </cell>
          <cell r="Q182">
            <v>4379</v>
          </cell>
        </row>
        <row r="183">
          <cell r="L183" t="str">
            <v>２月</v>
          </cell>
          <cell r="O183">
            <v>3901</v>
          </cell>
          <cell r="P183">
            <v>3656</v>
          </cell>
          <cell r="Q183">
            <v>3832</v>
          </cell>
        </row>
        <row r="184">
          <cell r="L184" t="str">
            <v>３月</v>
          </cell>
          <cell r="O184">
            <v>4522</v>
          </cell>
          <cell r="P184">
            <v>4190</v>
          </cell>
          <cell r="Q184">
            <v>3870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9">
          <cell r="D49" t="str">
            <v>ホール</v>
          </cell>
          <cell r="E49" t="str">
            <v>和室</v>
          </cell>
        </row>
        <row r="50">
          <cell r="C50" t="str">
            <v>　４月</v>
          </cell>
          <cell r="D50">
            <v>40</v>
          </cell>
          <cell r="E50">
            <v>10</v>
          </cell>
        </row>
        <row r="51">
          <cell r="C51" t="str">
            <v>　５月</v>
          </cell>
          <cell r="D51">
            <v>34</v>
          </cell>
          <cell r="E51">
            <v>8</v>
          </cell>
        </row>
        <row r="52">
          <cell r="C52" t="str">
            <v>　６月</v>
          </cell>
          <cell r="D52">
            <v>38</v>
          </cell>
          <cell r="E52">
            <v>7</v>
          </cell>
        </row>
        <row r="53">
          <cell r="C53" t="str">
            <v>　７月</v>
          </cell>
          <cell r="D53">
            <v>43</v>
          </cell>
          <cell r="E53">
            <v>12</v>
          </cell>
        </row>
        <row r="54">
          <cell r="C54" t="str">
            <v>　８月</v>
          </cell>
          <cell r="D54">
            <v>28</v>
          </cell>
          <cell r="E54">
            <v>5</v>
          </cell>
        </row>
        <row r="55">
          <cell r="C55" t="str">
            <v>　９月</v>
          </cell>
          <cell r="D55">
            <v>39</v>
          </cell>
          <cell r="E55">
            <v>6</v>
          </cell>
        </row>
        <row r="56">
          <cell r="C56" t="str">
            <v>１０月</v>
          </cell>
          <cell r="D56">
            <v>48</v>
          </cell>
          <cell r="E56">
            <v>11</v>
          </cell>
        </row>
        <row r="57">
          <cell r="C57" t="str">
            <v>１１月</v>
          </cell>
          <cell r="D57">
            <v>49</v>
          </cell>
          <cell r="E57">
            <v>8</v>
          </cell>
        </row>
        <row r="58">
          <cell r="C58" t="str">
            <v>１２月</v>
          </cell>
          <cell r="D58">
            <v>38</v>
          </cell>
          <cell r="E58">
            <v>12</v>
          </cell>
        </row>
        <row r="59">
          <cell r="C59" t="str">
            <v>　１月</v>
          </cell>
          <cell r="D59">
            <v>37</v>
          </cell>
          <cell r="E59">
            <v>5</v>
          </cell>
        </row>
        <row r="60">
          <cell r="C60" t="str">
            <v>　２月</v>
          </cell>
          <cell r="D60">
            <v>37</v>
          </cell>
          <cell r="E60">
            <v>8</v>
          </cell>
        </row>
        <row r="61">
          <cell r="C61" t="str">
            <v>　３月</v>
          </cell>
          <cell r="D61">
            <v>39</v>
          </cell>
          <cell r="E61">
            <v>9</v>
          </cell>
        </row>
        <row r="62">
          <cell r="D62">
            <v>470</v>
          </cell>
          <cell r="E62">
            <v>101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7">
          <cell r="D47" t="str">
            <v>ホール</v>
          </cell>
          <cell r="E47" t="str">
            <v>和室</v>
          </cell>
          <cell r="F47" t="str">
            <v>洋室</v>
          </cell>
        </row>
        <row r="48">
          <cell r="C48" t="str">
            <v>　４月</v>
          </cell>
          <cell r="D48">
            <v>36</v>
          </cell>
          <cell r="E48">
            <v>20</v>
          </cell>
          <cell r="F48">
            <v>19</v>
          </cell>
        </row>
        <row r="49">
          <cell r="C49" t="str">
            <v>　５月</v>
          </cell>
          <cell r="D49">
            <v>35</v>
          </cell>
          <cell r="E49">
            <v>20</v>
          </cell>
          <cell r="F49">
            <v>17</v>
          </cell>
        </row>
        <row r="50">
          <cell r="C50" t="str">
            <v>　６月</v>
          </cell>
          <cell r="D50">
            <v>35</v>
          </cell>
          <cell r="E50">
            <v>18</v>
          </cell>
          <cell r="F50">
            <v>18</v>
          </cell>
        </row>
        <row r="51">
          <cell r="C51" t="str">
            <v>　７月</v>
          </cell>
          <cell r="D51">
            <v>33</v>
          </cell>
          <cell r="E51">
            <v>19</v>
          </cell>
          <cell r="F51">
            <v>20</v>
          </cell>
        </row>
        <row r="52">
          <cell r="C52" t="str">
            <v>　８月</v>
          </cell>
          <cell r="D52">
            <v>37</v>
          </cell>
          <cell r="E52">
            <v>17</v>
          </cell>
          <cell r="F52">
            <v>16</v>
          </cell>
        </row>
        <row r="53">
          <cell r="C53" t="str">
            <v>　９月</v>
          </cell>
          <cell r="D53">
            <v>39</v>
          </cell>
          <cell r="E53">
            <v>19</v>
          </cell>
          <cell r="F53">
            <v>24</v>
          </cell>
        </row>
        <row r="54">
          <cell r="C54" t="str">
            <v>１０月</v>
          </cell>
          <cell r="D54">
            <v>39</v>
          </cell>
          <cell r="E54">
            <v>27</v>
          </cell>
          <cell r="F54">
            <v>23</v>
          </cell>
        </row>
        <row r="55">
          <cell r="C55" t="str">
            <v>１１月</v>
          </cell>
          <cell r="D55">
            <v>36</v>
          </cell>
          <cell r="E55">
            <v>19</v>
          </cell>
          <cell r="F55">
            <v>21</v>
          </cell>
        </row>
        <row r="56">
          <cell r="C56" t="str">
            <v>１２月</v>
          </cell>
          <cell r="D56">
            <v>40</v>
          </cell>
          <cell r="E56">
            <v>24</v>
          </cell>
          <cell r="F56">
            <v>19</v>
          </cell>
        </row>
        <row r="57">
          <cell r="C57" t="str">
            <v>　１月</v>
          </cell>
          <cell r="D57">
            <v>32</v>
          </cell>
          <cell r="E57">
            <v>17</v>
          </cell>
          <cell r="F57">
            <v>20</v>
          </cell>
        </row>
        <row r="58">
          <cell r="C58" t="str">
            <v>　２月</v>
          </cell>
          <cell r="D58">
            <v>27</v>
          </cell>
          <cell r="E58">
            <v>19</v>
          </cell>
          <cell r="F58">
            <v>19</v>
          </cell>
        </row>
        <row r="59">
          <cell r="C59" t="str">
            <v>　３月</v>
          </cell>
          <cell r="D59">
            <v>41</v>
          </cell>
          <cell r="E59">
            <v>19</v>
          </cell>
          <cell r="F59">
            <v>26</v>
          </cell>
        </row>
        <row r="60">
          <cell r="D60">
            <v>430</v>
          </cell>
          <cell r="E60">
            <v>238</v>
          </cell>
          <cell r="F60">
            <v>242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K13" sqref="K13"/>
    </sheetView>
  </sheetViews>
  <sheetFormatPr defaultRowHeight="13.5"/>
  <cols>
    <col min="4" max="4" width="11.125" customWidth="1"/>
  </cols>
  <sheetData>
    <row r="1" spans="1:9" ht="21">
      <c r="A1" s="1"/>
      <c r="B1" s="18" t="s">
        <v>0</v>
      </c>
      <c r="C1" s="18"/>
      <c r="D1" s="18"/>
      <c r="E1" s="18"/>
      <c r="F1" s="18"/>
      <c r="G1" s="18"/>
      <c r="H1" s="18"/>
    </row>
    <row r="2" spans="1:9" ht="14.25" thickBot="1">
      <c r="A2" s="1"/>
      <c r="B2" s="2"/>
      <c r="D2" s="19" t="s">
        <v>1</v>
      </c>
      <c r="E2" s="19"/>
      <c r="F2" s="19"/>
      <c r="G2" s="20">
        <v>43190</v>
      </c>
      <c r="H2" s="21"/>
    </row>
    <row r="3" spans="1:9">
      <c r="A3" s="1"/>
      <c r="B3" s="3" t="s">
        <v>2</v>
      </c>
      <c r="C3" s="22" t="s">
        <v>3</v>
      </c>
      <c r="D3" s="23"/>
      <c r="E3" s="22" t="s">
        <v>4</v>
      </c>
      <c r="F3" s="23"/>
      <c r="G3" s="24" t="s">
        <v>5</v>
      </c>
      <c r="H3" s="25"/>
    </row>
    <row r="4" spans="1:9">
      <c r="A4" s="1"/>
      <c r="B4" s="4" t="s">
        <v>6</v>
      </c>
      <c r="C4" s="5" t="s">
        <v>7</v>
      </c>
      <c r="D4" s="6" t="s">
        <v>8</v>
      </c>
      <c r="E4" s="5" t="s">
        <v>7</v>
      </c>
      <c r="F4" s="6" t="s">
        <v>8</v>
      </c>
      <c r="G4" s="7" t="s">
        <v>7</v>
      </c>
      <c r="H4" s="8" t="s">
        <v>8</v>
      </c>
    </row>
    <row r="5" spans="1:9">
      <c r="A5" s="1"/>
      <c r="B5" s="3" t="s">
        <v>9</v>
      </c>
      <c r="C5" s="9">
        <v>1037</v>
      </c>
      <c r="D5" s="10">
        <v>30653</v>
      </c>
      <c r="E5" s="11">
        <v>1119</v>
      </c>
      <c r="F5" s="12">
        <v>30158</v>
      </c>
      <c r="G5" s="13">
        <f>C5/E5</f>
        <v>0.92672028596961575</v>
      </c>
      <c r="H5" s="13">
        <f>D5/F5</f>
        <v>1.0164135552755489</v>
      </c>
    </row>
    <row r="6" spans="1:9">
      <c r="A6" s="1"/>
      <c r="B6" s="3" t="s">
        <v>10</v>
      </c>
      <c r="C6" s="9">
        <v>683</v>
      </c>
      <c r="D6" s="10">
        <v>7909</v>
      </c>
      <c r="E6" s="11">
        <v>743</v>
      </c>
      <c r="F6" s="12">
        <v>8678</v>
      </c>
      <c r="G6" s="13">
        <f t="shared" ref="G6:H10" si="0">C6/E6</f>
        <v>0.91924629878869446</v>
      </c>
      <c r="H6" s="13">
        <f t="shared" si="0"/>
        <v>0.91138511177690718</v>
      </c>
    </row>
    <row r="7" spans="1:9">
      <c r="A7" s="1"/>
      <c r="B7" s="3" t="s">
        <v>11</v>
      </c>
      <c r="C7" s="9">
        <v>732</v>
      </c>
      <c r="D7" s="10">
        <v>11323</v>
      </c>
      <c r="E7" s="11">
        <v>763</v>
      </c>
      <c r="F7" s="12">
        <v>11263</v>
      </c>
      <c r="G7" s="13">
        <f t="shared" si="0"/>
        <v>0.9593709043250328</v>
      </c>
      <c r="H7" s="13">
        <f t="shared" si="0"/>
        <v>1.0053271774837964</v>
      </c>
    </row>
    <row r="8" spans="1:9">
      <c r="A8" s="1"/>
      <c r="B8" s="3" t="s">
        <v>12</v>
      </c>
      <c r="C8" s="9">
        <v>385</v>
      </c>
      <c r="D8" s="10">
        <v>3243</v>
      </c>
      <c r="E8" s="11">
        <v>350</v>
      </c>
      <c r="F8" s="12">
        <v>3244</v>
      </c>
      <c r="G8" s="13">
        <f t="shared" si="0"/>
        <v>1.1000000000000001</v>
      </c>
      <c r="H8" s="13">
        <f t="shared" si="0"/>
        <v>0.99969173859432803</v>
      </c>
    </row>
    <row r="9" spans="1:9">
      <c r="A9" s="1"/>
      <c r="B9" s="3" t="s">
        <v>13</v>
      </c>
      <c r="C9" s="9">
        <v>190</v>
      </c>
      <c r="D9" s="10">
        <v>934</v>
      </c>
      <c r="E9" s="11">
        <v>175</v>
      </c>
      <c r="F9" s="12">
        <v>870</v>
      </c>
      <c r="G9" s="13">
        <f t="shared" si="0"/>
        <v>1.0857142857142856</v>
      </c>
      <c r="H9" s="13">
        <f t="shared" si="0"/>
        <v>1.0735632183908046</v>
      </c>
    </row>
    <row r="10" spans="1:9" ht="14.25" thickBot="1">
      <c r="A10" s="1"/>
      <c r="B10" s="3" t="s">
        <v>14</v>
      </c>
      <c r="C10" s="14">
        <f>SUM(C5:C9)</f>
        <v>3027</v>
      </c>
      <c r="D10" s="15">
        <f>SUM(D5:D9)</f>
        <v>54062</v>
      </c>
      <c r="E10" s="16">
        <v>3150</v>
      </c>
      <c r="F10" s="17">
        <v>54213</v>
      </c>
      <c r="G10" s="13">
        <f t="shared" si="0"/>
        <v>0.960952380952381</v>
      </c>
      <c r="H10" s="13">
        <f t="shared" si="0"/>
        <v>0.99721469020345677</v>
      </c>
    </row>
    <row r="11" spans="1:9">
      <c r="A11" s="1"/>
      <c r="G11" s="1"/>
    </row>
    <row r="12" spans="1:9">
      <c r="A12" s="1"/>
      <c r="G12" s="1"/>
      <c r="I12" s="1"/>
    </row>
    <row r="13" spans="1:9">
      <c r="A13" s="1"/>
      <c r="G13" s="1"/>
    </row>
    <row r="14" spans="1:9">
      <c r="A14" s="1"/>
      <c r="G14" s="1"/>
    </row>
    <row r="15" spans="1:9">
      <c r="A15" s="1"/>
      <c r="G15" s="1"/>
    </row>
    <row r="16" spans="1:9">
      <c r="A16" s="1"/>
      <c r="G16" s="1"/>
    </row>
    <row r="17" spans="1:7">
      <c r="A17" s="1"/>
      <c r="G17" s="1"/>
    </row>
    <row r="18" spans="1:7">
      <c r="A18" s="1"/>
      <c r="G18" s="1"/>
    </row>
    <row r="19" spans="1:7">
      <c r="A19" s="1"/>
      <c r="G19" s="1"/>
    </row>
    <row r="20" spans="1:7">
      <c r="A20" s="1"/>
      <c r="G20" s="1"/>
    </row>
    <row r="21" spans="1:7">
      <c r="A21" s="1"/>
      <c r="G21" s="1"/>
    </row>
    <row r="22" spans="1:7">
      <c r="A22" s="1"/>
      <c r="G22" s="1"/>
    </row>
    <row r="23" spans="1:7">
      <c r="A23" s="1"/>
      <c r="G23" s="1"/>
    </row>
    <row r="24" spans="1:7">
      <c r="A24" s="1"/>
      <c r="G24" s="1"/>
    </row>
    <row r="25" spans="1:7">
      <c r="A25" s="1"/>
      <c r="G25" s="1"/>
    </row>
    <row r="26" spans="1:7">
      <c r="A26" s="1"/>
      <c r="G26" s="1"/>
    </row>
    <row r="27" spans="1:7">
      <c r="A27" s="1"/>
      <c r="G27" s="1"/>
    </row>
    <row r="28" spans="1:7">
      <c r="A28" s="1"/>
      <c r="G28" s="1"/>
    </row>
    <row r="29" spans="1:7">
      <c r="A29" s="1"/>
      <c r="G29" s="1"/>
    </row>
    <row r="30" spans="1:7">
      <c r="A30" s="1"/>
      <c r="G30" s="1"/>
    </row>
    <row r="31" spans="1:7">
      <c r="A31" s="1"/>
      <c r="G31" s="1"/>
    </row>
    <row r="32" spans="1:7">
      <c r="A32" s="1"/>
      <c r="G32" s="1"/>
    </row>
    <row r="33" spans="1:7">
      <c r="A33" s="1"/>
      <c r="G33" s="1"/>
    </row>
    <row r="34" spans="1:7">
      <c r="A34" s="1"/>
      <c r="G34" s="1"/>
    </row>
    <row r="35" spans="1:7">
      <c r="A35" s="1"/>
      <c r="G35" s="1"/>
    </row>
    <row r="36" spans="1:7">
      <c r="A36" s="1"/>
      <c r="G36" s="1"/>
    </row>
    <row r="37" spans="1:7">
      <c r="A37" s="1"/>
      <c r="G37" s="1"/>
    </row>
    <row r="38" spans="1:7">
      <c r="A38" s="1"/>
      <c r="G38" s="1"/>
    </row>
    <row r="39" spans="1:7">
      <c r="A39" s="1"/>
      <c r="G39" s="1"/>
    </row>
    <row r="40" spans="1:7">
      <c r="A40" s="1"/>
      <c r="G40" s="1"/>
    </row>
    <row r="41" spans="1:7">
      <c r="A41" s="1"/>
      <c r="G41" s="1"/>
    </row>
    <row r="42" spans="1:7">
      <c r="A42" s="1"/>
      <c r="G42" s="1"/>
    </row>
  </sheetData>
  <mergeCells count="6">
    <mergeCell ref="B1:H1"/>
    <mergeCell ref="D2:F2"/>
    <mergeCell ref="G2:H2"/>
    <mergeCell ref="C3:D3"/>
    <mergeCell ref="E3:F3"/>
    <mergeCell ref="G3:H3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M17" sqref="M17"/>
    </sheetView>
  </sheetViews>
  <sheetFormatPr defaultRowHeight="13.5"/>
  <sheetData>
    <row r="1" spans="1:12" ht="21">
      <c r="A1" s="26" t="s">
        <v>15</v>
      </c>
      <c r="B1" s="26"/>
      <c r="C1" s="26"/>
      <c r="D1" s="26"/>
      <c r="E1" s="26"/>
      <c r="F1" s="26"/>
      <c r="G1" s="26"/>
      <c r="H1" s="26"/>
    </row>
    <row r="2" spans="1:12" ht="21.75" thickBot="1">
      <c r="A2" s="26" t="s">
        <v>16</v>
      </c>
      <c r="B2" s="26"/>
      <c r="C2" s="26"/>
      <c r="D2" s="26"/>
      <c r="E2" s="26"/>
      <c r="F2" s="26"/>
      <c r="G2" s="26"/>
      <c r="H2" s="26"/>
      <c r="J2" s="27" t="s">
        <v>17</v>
      </c>
      <c r="K2" s="27"/>
      <c r="L2" s="27"/>
    </row>
    <row r="3" spans="1:12">
      <c r="A3" s="28"/>
      <c r="B3" s="29" t="s">
        <v>18</v>
      </c>
      <c r="C3" s="30" t="s">
        <v>19</v>
      </c>
      <c r="D3" s="31"/>
      <c r="E3" s="32"/>
      <c r="F3" s="33" t="s">
        <v>20</v>
      </c>
      <c r="G3" s="33"/>
      <c r="H3" s="33"/>
      <c r="I3" s="34" t="s">
        <v>14</v>
      </c>
      <c r="J3" s="23"/>
      <c r="K3" s="35" t="s">
        <v>21</v>
      </c>
      <c r="L3" s="29" t="s">
        <v>22</v>
      </c>
    </row>
    <row r="4" spans="1:12" ht="14.25" thickBot="1">
      <c r="A4" s="36"/>
      <c r="B4" s="37" t="s">
        <v>23</v>
      </c>
      <c r="C4" s="38" t="s">
        <v>24</v>
      </c>
      <c r="D4" s="39" t="s">
        <v>22</v>
      </c>
      <c r="E4" s="40" t="s">
        <v>25</v>
      </c>
      <c r="F4" s="41" t="s">
        <v>24</v>
      </c>
      <c r="G4" s="42" t="s">
        <v>22</v>
      </c>
      <c r="H4" s="39" t="s">
        <v>25</v>
      </c>
      <c r="I4" s="38" t="s">
        <v>24</v>
      </c>
      <c r="J4" s="43" t="s">
        <v>22</v>
      </c>
      <c r="K4" s="44" t="s">
        <v>26</v>
      </c>
      <c r="L4" s="45" t="s">
        <v>25</v>
      </c>
    </row>
    <row r="5" spans="1:12" ht="14.25" thickBot="1">
      <c r="A5" s="46" t="s">
        <v>27</v>
      </c>
      <c r="B5" s="47">
        <v>30</v>
      </c>
      <c r="C5" s="48">
        <v>40</v>
      </c>
      <c r="D5" s="49">
        <v>19</v>
      </c>
      <c r="E5" s="50">
        <f>D5/C5</f>
        <v>0.47499999999999998</v>
      </c>
      <c r="F5" s="51">
        <v>10</v>
      </c>
      <c r="G5" s="49">
        <v>6</v>
      </c>
      <c r="H5" s="50">
        <f>G5/F5</f>
        <v>0.6</v>
      </c>
      <c r="I5" s="52">
        <f>C5+F5</f>
        <v>50</v>
      </c>
      <c r="J5" s="53">
        <f>D5+G5</f>
        <v>25</v>
      </c>
      <c r="K5" s="54">
        <f t="shared" ref="K5:K17" si="0">I5/(B5*6)</f>
        <v>0.27777777777777779</v>
      </c>
      <c r="L5" s="54">
        <f>J5/I5</f>
        <v>0.5</v>
      </c>
    </row>
    <row r="6" spans="1:12" ht="14.25" thickBot="1">
      <c r="A6" s="55" t="s">
        <v>28</v>
      </c>
      <c r="B6" s="56">
        <v>31</v>
      </c>
      <c r="C6" s="57">
        <v>34</v>
      </c>
      <c r="D6" s="58">
        <v>12</v>
      </c>
      <c r="E6" s="59">
        <f t="shared" ref="E6:E17" si="1">D6/C6</f>
        <v>0.35294117647058826</v>
      </c>
      <c r="F6" s="60">
        <v>8</v>
      </c>
      <c r="G6" s="58">
        <v>4</v>
      </c>
      <c r="H6" s="59">
        <f t="shared" ref="H6:H17" si="2">G6/F6</f>
        <v>0.5</v>
      </c>
      <c r="I6" s="52">
        <f t="shared" ref="I6:J17" si="3">C6+F6</f>
        <v>42</v>
      </c>
      <c r="J6" s="53">
        <f t="shared" si="3"/>
        <v>16</v>
      </c>
      <c r="K6" s="61">
        <f t="shared" si="0"/>
        <v>0.22580645161290322</v>
      </c>
      <c r="L6" s="62">
        <f t="shared" ref="L6:L17" si="4">J6/I6</f>
        <v>0.38095238095238093</v>
      </c>
    </row>
    <row r="7" spans="1:12" ht="14.25" thickBot="1">
      <c r="A7" s="55" t="s">
        <v>29</v>
      </c>
      <c r="B7" s="47">
        <v>30</v>
      </c>
      <c r="C7" s="63">
        <v>38</v>
      </c>
      <c r="D7" s="64">
        <v>15</v>
      </c>
      <c r="E7" s="50">
        <f t="shared" si="1"/>
        <v>0.39473684210526316</v>
      </c>
      <c r="F7" s="63">
        <v>7</v>
      </c>
      <c r="G7" s="64">
        <v>3</v>
      </c>
      <c r="H7" s="50">
        <f t="shared" si="2"/>
        <v>0.42857142857142855</v>
      </c>
      <c r="I7" s="52">
        <f t="shared" si="3"/>
        <v>45</v>
      </c>
      <c r="J7" s="53">
        <f t="shared" si="3"/>
        <v>18</v>
      </c>
      <c r="K7" s="54">
        <f t="shared" si="0"/>
        <v>0.25</v>
      </c>
      <c r="L7" s="54">
        <f t="shared" si="4"/>
        <v>0.4</v>
      </c>
    </row>
    <row r="8" spans="1:12" ht="14.25" thickBot="1">
      <c r="A8" s="55" t="s">
        <v>30</v>
      </c>
      <c r="B8" s="56">
        <v>31</v>
      </c>
      <c r="C8" s="65">
        <v>43</v>
      </c>
      <c r="D8" s="66">
        <v>17</v>
      </c>
      <c r="E8" s="59">
        <f t="shared" si="1"/>
        <v>0.39534883720930231</v>
      </c>
      <c r="F8" s="51">
        <v>12</v>
      </c>
      <c r="G8" s="49">
        <v>9</v>
      </c>
      <c r="H8" s="59">
        <f t="shared" si="2"/>
        <v>0.75</v>
      </c>
      <c r="I8" s="52">
        <f t="shared" si="3"/>
        <v>55</v>
      </c>
      <c r="J8" s="53">
        <f t="shared" si="3"/>
        <v>26</v>
      </c>
      <c r="K8" s="61">
        <f t="shared" si="0"/>
        <v>0.29569892473118281</v>
      </c>
      <c r="L8" s="62">
        <f t="shared" si="4"/>
        <v>0.47272727272727272</v>
      </c>
    </row>
    <row r="9" spans="1:12" ht="14.25" thickBot="1">
      <c r="A9" s="55" t="s">
        <v>31</v>
      </c>
      <c r="B9" s="47">
        <v>31</v>
      </c>
      <c r="C9" s="65">
        <v>28</v>
      </c>
      <c r="D9" s="66">
        <v>12</v>
      </c>
      <c r="E9" s="50">
        <f t="shared" si="1"/>
        <v>0.42857142857142855</v>
      </c>
      <c r="F9" s="51">
        <v>5</v>
      </c>
      <c r="G9" s="49">
        <v>2</v>
      </c>
      <c r="H9" s="50">
        <f t="shared" si="2"/>
        <v>0.4</v>
      </c>
      <c r="I9" s="52">
        <f t="shared" si="3"/>
        <v>33</v>
      </c>
      <c r="J9" s="53">
        <f t="shared" si="3"/>
        <v>14</v>
      </c>
      <c r="K9" s="61">
        <f t="shared" si="0"/>
        <v>0.17741935483870969</v>
      </c>
      <c r="L9" s="54">
        <f t="shared" si="4"/>
        <v>0.42424242424242425</v>
      </c>
    </row>
    <row r="10" spans="1:12" ht="14.25" thickBot="1">
      <c r="A10" s="55" t="s">
        <v>32</v>
      </c>
      <c r="B10" s="56">
        <v>30</v>
      </c>
      <c r="C10" s="48">
        <v>39</v>
      </c>
      <c r="D10" s="49">
        <v>15</v>
      </c>
      <c r="E10" s="50">
        <f t="shared" si="1"/>
        <v>0.38461538461538464</v>
      </c>
      <c r="F10" s="51">
        <v>6</v>
      </c>
      <c r="G10" s="49">
        <v>4</v>
      </c>
      <c r="H10" s="50">
        <f t="shared" si="2"/>
        <v>0.66666666666666663</v>
      </c>
      <c r="I10" s="52">
        <f t="shared" si="3"/>
        <v>45</v>
      </c>
      <c r="J10" s="53">
        <f t="shared" si="3"/>
        <v>19</v>
      </c>
      <c r="K10" s="54">
        <f t="shared" si="0"/>
        <v>0.25</v>
      </c>
      <c r="L10" s="62">
        <f t="shared" si="4"/>
        <v>0.42222222222222222</v>
      </c>
    </row>
    <row r="11" spans="1:12" ht="14.25" thickBot="1">
      <c r="A11" s="55" t="s">
        <v>33</v>
      </c>
      <c r="B11" s="47">
        <v>31</v>
      </c>
      <c r="C11" s="63">
        <v>48</v>
      </c>
      <c r="D11" s="64">
        <v>26</v>
      </c>
      <c r="E11" s="50">
        <f t="shared" si="1"/>
        <v>0.54166666666666663</v>
      </c>
      <c r="F11" s="63">
        <v>11</v>
      </c>
      <c r="G11" s="64">
        <v>10</v>
      </c>
      <c r="H11" s="50">
        <f t="shared" si="2"/>
        <v>0.90909090909090906</v>
      </c>
      <c r="I11" s="52">
        <f t="shared" si="3"/>
        <v>59</v>
      </c>
      <c r="J11" s="53">
        <f t="shared" si="3"/>
        <v>36</v>
      </c>
      <c r="K11" s="54">
        <f t="shared" si="0"/>
        <v>0.31720430107526881</v>
      </c>
      <c r="L11" s="54">
        <f t="shared" si="4"/>
        <v>0.61016949152542377</v>
      </c>
    </row>
    <row r="12" spans="1:12" ht="14.25" thickBot="1">
      <c r="A12" s="55" t="s">
        <v>34</v>
      </c>
      <c r="B12" s="56">
        <v>30</v>
      </c>
      <c r="C12" s="48">
        <v>49</v>
      </c>
      <c r="D12" s="49">
        <v>19</v>
      </c>
      <c r="E12" s="59">
        <f t="shared" si="1"/>
        <v>0.38775510204081631</v>
      </c>
      <c r="F12" s="51">
        <v>8</v>
      </c>
      <c r="G12" s="49">
        <v>4</v>
      </c>
      <c r="H12" s="59">
        <f t="shared" si="2"/>
        <v>0.5</v>
      </c>
      <c r="I12" s="52">
        <f t="shared" si="3"/>
        <v>57</v>
      </c>
      <c r="J12" s="53">
        <f t="shared" si="3"/>
        <v>23</v>
      </c>
      <c r="K12" s="54">
        <f t="shared" si="0"/>
        <v>0.31666666666666665</v>
      </c>
      <c r="L12" s="62">
        <f t="shared" si="4"/>
        <v>0.40350877192982454</v>
      </c>
    </row>
    <row r="13" spans="1:12" ht="14.25" thickBot="1">
      <c r="A13" s="55" t="s">
        <v>35</v>
      </c>
      <c r="B13" s="47">
        <v>31</v>
      </c>
      <c r="C13" s="48">
        <v>38</v>
      </c>
      <c r="D13" s="49">
        <v>17</v>
      </c>
      <c r="E13" s="50">
        <f t="shared" si="1"/>
        <v>0.44736842105263158</v>
      </c>
      <c r="F13" s="51">
        <v>12</v>
      </c>
      <c r="G13" s="49">
        <v>9</v>
      </c>
      <c r="H13" s="50">
        <f t="shared" si="2"/>
        <v>0.75</v>
      </c>
      <c r="I13" s="52">
        <f>SUM(F13,C13)</f>
        <v>50</v>
      </c>
      <c r="J13" s="53">
        <f t="shared" si="3"/>
        <v>26</v>
      </c>
      <c r="K13" s="54">
        <f t="shared" si="0"/>
        <v>0.26881720430107525</v>
      </c>
      <c r="L13" s="54">
        <f t="shared" si="4"/>
        <v>0.52</v>
      </c>
    </row>
    <row r="14" spans="1:12" ht="14.25" thickBot="1">
      <c r="A14" s="55" t="s">
        <v>36</v>
      </c>
      <c r="B14" s="56">
        <v>31</v>
      </c>
      <c r="C14" s="63">
        <v>37</v>
      </c>
      <c r="D14" s="64">
        <v>13</v>
      </c>
      <c r="E14" s="50">
        <f t="shared" si="1"/>
        <v>0.35135135135135137</v>
      </c>
      <c r="F14" s="63">
        <v>5</v>
      </c>
      <c r="G14" s="64">
        <v>4</v>
      </c>
      <c r="H14" s="50">
        <f t="shared" si="2"/>
        <v>0.8</v>
      </c>
      <c r="I14" s="52">
        <f t="shared" si="3"/>
        <v>42</v>
      </c>
      <c r="J14" s="53">
        <f t="shared" si="3"/>
        <v>17</v>
      </c>
      <c r="K14" s="54">
        <f t="shared" si="0"/>
        <v>0.22580645161290322</v>
      </c>
      <c r="L14" s="62">
        <f t="shared" si="4"/>
        <v>0.40476190476190477</v>
      </c>
    </row>
    <row r="15" spans="1:12" ht="14.25" thickBot="1">
      <c r="A15" s="55" t="s">
        <v>37</v>
      </c>
      <c r="B15" s="47">
        <v>28</v>
      </c>
      <c r="C15" s="48">
        <v>37</v>
      </c>
      <c r="D15" s="49">
        <v>15</v>
      </c>
      <c r="E15" s="59">
        <f t="shared" si="1"/>
        <v>0.40540540540540543</v>
      </c>
      <c r="F15" s="51">
        <v>8</v>
      </c>
      <c r="G15" s="49">
        <v>6</v>
      </c>
      <c r="H15" s="59">
        <f t="shared" si="2"/>
        <v>0.75</v>
      </c>
      <c r="I15" s="52">
        <f t="shared" si="3"/>
        <v>45</v>
      </c>
      <c r="J15" s="53">
        <f t="shared" si="3"/>
        <v>21</v>
      </c>
      <c r="K15" s="54">
        <f t="shared" si="0"/>
        <v>0.26785714285714285</v>
      </c>
      <c r="L15" s="54">
        <f t="shared" si="4"/>
        <v>0.46666666666666667</v>
      </c>
    </row>
    <row r="16" spans="1:12" ht="14.25" thickBot="1">
      <c r="A16" s="56" t="s">
        <v>38</v>
      </c>
      <c r="B16" s="56">
        <v>31</v>
      </c>
      <c r="C16" s="67">
        <v>39</v>
      </c>
      <c r="D16" s="68">
        <v>17</v>
      </c>
      <c r="E16" s="69">
        <f t="shared" si="1"/>
        <v>0.4358974358974359</v>
      </c>
      <c r="F16" s="70">
        <v>9</v>
      </c>
      <c r="G16" s="70">
        <v>7</v>
      </c>
      <c r="H16" s="69">
        <f t="shared" si="2"/>
        <v>0.77777777777777779</v>
      </c>
      <c r="I16" s="71">
        <f t="shared" si="3"/>
        <v>48</v>
      </c>
      <c r="J16" s="72">
        <f t="shared" si="3"/>
        <v>24</v>
      </c>
      <c r="K16" s="73">
        <f t="shared" si="0"/>
        <v>0.25806451612903225</v>
      </c>
      <c r="L16" s="73">
        <f t="shared" si="4"/>
        <v>0.5</v>
      </c>
    </row>
    <row r="17" spans="1:12" ht="15" thickTop="1" thickBot="1">
      <c r="A17" s="74" t="s">
        <v>14</v>
      </c>
      <c r="B17" s="74">
        <f>SUM(B5:B16)</f>
        <v>365</v>
      </c>
      <c r="C17" s="75">
        <f>SUM(C5:C16)</f>
        <v>470</v>
      </c>
      <c r="D17" s="76">
        <f>SUM(D5:D16)</f>
        <v>197</v>
      </c>
      <c r="E17" s="59">
        <f t="shared" si="1"/>
        <v>0.41914893617021276</v>
      </c>
      <c r="F17" s="58">
        <f>SUM(F5:F16)</f>
        <v>101</v>
      </c>
      <c r="G17" s="76">
        <f>SUM(G5:G16)</f>
        <v>68</v>
      </c>
      <c r="H17" s="59">
        <f t="shared" si="2"/>
        <v>0.67326732673267331</v>
      </c>
      <c r="I17" s="77">
        <f t="shared" si="3"/>
        <v>571</v>
      </c>
      <c r="J17" s="78">
        <f t="shared" si="3"/>
        <v>265</v>
      </c>
      <c r="K17" s="61">
        <f t="shared" si="0"/>
        <v>0.26073059360730594</v>
      </c>
      <c r="L17" s="61">
        <f t="shared" si="4"/>
        <v>0.46409807355516636</v>
      </c>
    </row>
    <row r="18" spans="1:12">
      <c r="A18" s="79"/>
      <c r="B18" s="79"/>
      <c r="C18" s="80"/>
      <c r="D18" s="80"/>
      <c r="E18" s="81"/>
      <c r="F18" s="80"/>
      <c r="G18" s="80"/>
      <c r="H18" s="81"/>
      <c r="I18" s="82"/>
      <c r="J18" s="83"/>
      <c r="K18" s="83"/>
    </row>
    <row r="19" spans="1:12">
      <c r="A19" s="84"/>
      <c r="B19" s="84"/>
      <c r="C19" s="85"/>
      <c r="D19" s="85"/>
      <c r="E19" s="85"/>
      <c r="F19" s="86"/>
      <c r="G19" s="86"/>
      <c r="H19" s="86"/>
    </row>
    <row r="20" spans="1:12">
      <c r="A20" s="87"/>
      <c r="B20" s="87"/>
      <c r="C20" s="79"/>
      <c r="D20" s="79"/>
      <c r="E20" s="88"/>
      <c r="F20" s="89"/>
      <c r="G20" s="89"/>
      <c r="H20" s="80"/>
    </row>
    <row r="21" spans="1:12">
      <c r="A21" s="90"/>
      <c r="B21" s="90"/>
      <c r="C21" s="79"/>
      <c r="D21" s="79"/>
      <c r="E21" s="88"/>
      <c r="F21" s="89"/>
      <c r="G21" s="89"/>
      <c r="H21" s="80"/>
    </row>
    <row r="22" spans="1:12">
      <c r="A22" s="90"/>
      <c r="B22" s="90"/>
      <c r="C22" s="79"/>
      <c r="D22" s="79"/>
      <c r="E22" s="88"/>
      <c r="F22" s="89"/>
      <c r="G22" s="89"/>
      <c r="H22" s="80"/>
    </row>
    <row r="23" spans="1:12">
      <c r="A23" s="90"/>
      <c r="B23" s="90"/>
      <c r="C23" s="79"/>
      <c r="D23" s="79"/>
      <c r="E23" s="88"/>
      <c r="F23" s="89"/>
      <c r="G23" s="89"/>
      <c r="H23" s="80"/>
    </row>
    <row r="24" spans="1:12">
      <c r="A24" s="90"/>
      <c r="B24" s="90"/>
      <c r="C24" s="79"/>
      <c r="D24" s="79"/>
      <c r="E24" s="88"/>
      <c r="F24" s="89"/>
      <c r="G24" s="89"/>
      <c r="H24" s="80"/>
    </row>
    <row r="25" spans="1:12">
      <c r="A25" s="90"/>
      <c r="B25" s="90"/>
      <c r="C25" s="79"/>
      <c r="D25" s="79"/>
      <c r="E25" s="88"/>
      <c r="F25" s="89"/>
      <c r="G25" s="89"/>
      <c r="H25" s="80"/>
    </row>
    <row r="26" spans="1:12">
      <c r="A26" s="90"/>
      <c r="B26" s="90"/>
      <c r="C26" s="79"/>
      <c r="D26" s="79"/>
      <c r="E26" s="88"/>
      <c r="F26" s="89"/>
      <c r="G26" s="89"/>
      <c r="H26" s="80"/>
    </row>
    <row r="27" spans="1:12">
      <c r="A27" s="90"/>
      <c r="B27" s="90"/>
      <c r="C27" s="79"/>
      <c r="D27" s="79"/>
      <c r="E27" s="88"/>
      <c r="F27" s="89"/>
      <c r="G27" s="89"/>
      <c r="H27" s="80"/>
    </row>
    <row r="28" spans="1:12">
      <c r="A28" s="90"/>
      <c r="B28" s="90"/>
      <c r="C28" s="79"/>
      <c r="D28" s="79"/>
      <c r="E28" s="88"/>
      <c r="F28" s="89"/>
      <c r="G28" s="89"/>
      <c r="H28" s="80"/>
    </row>
    <row r="29" spans="1:12">
      <c r="A29" s="90"/>
      <c r="B29" s="90"/>
      <c r="C29" s="79"/>
      <c r="D29" s="79"/>
      <c r="E29" s="88"/>
      <c r="F29" s="89"/>
      <c r="G29" s="89"/>
      <c r="H29" s="80"/>
    </row>
    <row r="30" spans="1:12">
      <c r="A30" s="87"/>
      <c r="B30" s="87"/>
      <c r="C30" s="85"/>
      <c r="D30" s="85"/>
      <c r="E30" s="91"/>
      <c r="F30" s="92"/>
      <c r="G30" s="92"/>
      <c r="H30" s="93"/>
    </row>
    <row r="31" spans="1:12">
      <c r="A31" s="87"/>
      <c r="B31" s="87"/>
      <c r="C31" s="85"/>
      <c r="D31" s="85"/>
      <c r="E31" s="91"/>
      <c r="F31" s="92"/>
      <c r="G31" s="92"/>
      <c r="H31" s="93"/>
    </row>
    <row r="32" spans="1:12">
      <c r="A32" s="87"/>
      <c r="B32" s="87"/>
      <c r="C32" s="84"/>
      <c r="D32" s="84"/>
      <c r="E32" s="94"/>
      <c r="F32" s="95"/>
      <c r="G32" s="95"/>
      <c r="H32" s="93"/>
    </row>
    <row r="33" spans="1:8">
      <c r="A33" s="90"/>
      <c r="B33" s="90"/>
      <c r="C33" s="90"/>
      <c r="D33" s="90"/>
      <c r="E33" s="90"/>
      <c r="F33" s="96"/>
      <c r="G33" s="96"/>
    </row>
    <row r="34" spans="1:8" ht="17.25">
      <c r="A34" s="97" t="s">
        <v>39</v>
      </c>
      <c r="B34" s="90"/>
      <c r="C34" s="90"/>
      <c r="D34" s="90"/>
      <c r="E34" s="90"/>
      <c r="F34" s="96"/>
      <c r="G34" s="96"/>
    </row>
    <row r="35" spans="1:8" ht="18" thickBot="1">
      <c r="A35" s="97"/>
      <c r="B35" s="90"/>
      <c r="C35" s="90"/>
      <c r="D35" s="90"/>
      <c r="E35" s="90"/>
      <c r="F35" s="96"/>
      <c r="G35" s="96"/>
    </row>
    <row r="36" spans="1:8">
      <c r="A36" s="98"/>
      <c r="B36" s="99"/>
      <c r="C36" s="100"/>
      <c r="D36" s="101" t="s">
        <v>40</v>
      </c>
      <c r="E36" s="102" t="s">
        <v>41</v>
      </c>
      <c r="F36" s="103" t="s">
        <v>42</v>
      </c>
      <c r="G36" s="103" t="s">
        <v>43</v>
      </c>
      <c r="H36" s="103" t="s">
        <v>44</v>
      </c>
    </row>
    <row r="37" spans="1:8">
      <c r="A37" s="104"/>
      <c r="B37" s="105"/>
      <c r="C37" s="106"/>
      <c r="D37" s="107"/>
      <c r="E37" s="108"/>
      <c r="F37" s="109"/>
      <c r="G37" s="109"/>
      <c r="H37" s="109"/>
    </row>
    <row r="38" spans="1:8">
      <c r="A38" s="110" t="s">
        <v>45</v>
      </c>
      <c r="B38" s="111"/>
      <c r="C38" s="112"/>
      <c r="D38" s="113">
        <v>703</v>
      </c>
      <c r="E38" s="114">
        <v>729</v>
      </c>
      <c r="F38" s="115">
        <v>710</v>
      </c>
      <c r="G38" s="115">
        <v>674</v>
      </c>
      <c r="H38" s="115">
        <v>655</v>
      </c>
    </row>
    <row r="39" spans="1:8">
      <c r="A39" s="104"/>
      <c r="B39" s="105"/>
      <c r="C39" s="106"/>
      <c r="D39" s="107"/>
      <c r="E39" s="108"/>
      <c r="F39" s="109"/>
      <c r="G39" s="109"/>
      <c r="H39" s="109"/>
    </row>
    <row r="40" spans="1:8">
      <c r="A40" s="110" t="s">
        <v>46</v>
      </c>
      <c r="B40" s="111"/>
      <c r="C40" s="112"/>
      <c r="D40" s="113">
        <v>213</v>
      </c>
      <c r="E40" s="114">
        <v>218</v>
      </c>
      <c r="F40" s="115">
        <v>232</v>
      </c>
      <c r="G40" s="115">
        <v>310</v>
      </c>
      <c r="H40" s="115">
        <v>300</v>
      </c>
    </row>
    <row r="41" spans="1:8">
      <c r="A41" s="104"/>
      <c r="B41" s="105"/>
      <c r="C41" s="106"/>
      <c r="D41" s="107"/>
      <c r="E41" s="108"/>
      <c r="F41" s="109"/>
      <c r="G41" s="109"/>
      <c r="H41" s="109"/>
    </row>
    <row r="42" spans="1:8">
      <c r="A42" s="110" t="s">
        <v>47</v>
      </c>
      <c r="B42" s="111"/>
      <c r="C42" s="112"/>
      <c r="D42" s="116">
        <v>0.32</v>
      </c>
      <c r="E42" s="117">
        <v>0.33</v>
      </c>
      <c r="F42" s="118">
        <v>0.32</v>
      </c>
      <c r="G42" s="118">
        <v>0.31</v>
      </c>
      <c r="H42" s="118">
        <v>0.3</v>
      </c>
    </row>
    <row r="43" spans="1:8">
      <c r="A43" s="104"/>
      <c r="B43" s="105"/>
      <c r="C43" s="106"/>
      <c r="D43" s="107"/>
      <c r="E43" s="108"/>
      <c r="F43" s="109"/>
      <c r="G43" s="109"/>
      <c r="H43" s="109"/>
    </row>
    <row r="44" spans="1:8">
      <c r="A44" s="110" t="s">
        <v>48</v>
      </c>
      <c r="B44" s="111"/>
      <c r="C44" s="112"/>
      <c r="D44" s="116">
        <v>0.3</v>
      </c>
      <c r="E44" s="117">
        <v>0.3</v>
      </c>
      <c r="F44" s="118">
        <v>0.33</v>
      </c>
      <c r="G44" s="118">
        <v>0.46</v>
      </c>
      <c r="H44" s="118">
        <v>0.46</v>
      </c>
    </row>
    <row r="45" spans="1:8" ht="14.25" thickBot="1">
      <c r="A45" s="119"/>
      <c r="B45" s="120"/>
      <c r="C45" s="121"/>
      <c r="D45" s="122"/>
      <c r="E45" s="123"/>
      <c r="F45" s="124"/>
      <c r="G45" s="124"/>
      <c r="H45" s="124"/>
    </row>
    <row r="46" spans="1:8">
      <c r="A46" s="90"/>
      <c r="B46" s="90"/>
      <c r="C46" s="90"/>
      <c r="D46" s="90"/>
      <c r="E46" s="90"/>
      <c r="F46" s="96"/>
      <c r="G46" s="96"/>
    </row>
  </sheetData>
  <mergeCells count="10">
    <mergeCell ref="A38:C38"/>
    <mergeCell ref="A40:C40"/>
    <mergeCell ref="A42:C42"/>
    <mergeCell ref="A44:C44"/>
    <mergeCell ref="A1:H1"/>
    <mergeCell ref="A2:H2"/>
    <mergeCell ref="J2:L2"/>
    <mergeCell ref="C3:E3"/>
    <mergeCell ref="F3:H3"/>
    <mergeCell ref="I3:J3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A2" sqref="A2:K2"/>
    </sheetView>
  </sheetViews>
  <sheetFormatPr defaultRowHeight="13.5"/>
  <cols>
    <col min="1" max="15" width="8.375" customWidth="1"/>
  </cols>
  <sheetData>
    <row r="1" spans="1:15" ht="21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ht="21.75" thickBo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25" t="s">
        <v>50</v>
      </c>
      <c r="M2" s="125"/>
      <c r="N2" s="125"/>
      <c r="O2" s="125"/>
    </row>
    <row r="3" spans="1:15">
      <c r="A3" s="126"/>
      <c r="B3" s="127" t="s">
        <v>18</v>
      </c>
      <c r="C3" s="128" t="s">
        <v>19</v>
      </c>
      <c r="D3" s="129"/>
      <c r="E3" s="130"/>
      <c r="F3" s="131" t="s">
        <v>20</v>
      </c>
      <c r="G3" s="131"/>
      <c r="H3" s="131"/>
      <c r="I3" s="132" t="s">
        <v>51</v>
      </c>
      <c r="J3" s="131"/>
      <c r="K3" s="133"/>
      <c r="L3" s="132" t="s">
        <v>14</v>
      </c>
      <c r="M3" s="133"/>
      <c r="N3" s="134" t="s">
        <v>21</v>
      </c>
      <c r="O3" s="127" t="s">
        <v>52</v>
      </c>
    </row>
    <row r="4" spans="1:15" ht="14.25" thickBot="1">
      <c r="A4" s="135" t="s">
        <v>21</v>
      </c>
      <c r="B4" s="135" t="s">
        <v>23</v>
      </c>
      <c r="C4" s="136" t="s">
        <v>24</v>
      </c>
      <c r="D4" s="39" t="s">
        <v>53</v>
      </c>
      <c r="E4" s="40" t="s">
        <v>25</v>
      </c>
      <c r="F4" s="137" t="s">
        <v>24</v>
      </c>
      <c r="G4" s="138" t="s">
        <v>53</v>
      </c>
      <c r="H4" s="39" t="s">
        <v>25</v>
      </c>
      <c r="I4" s="139" t="s">
        <v>24</v>
      </c>
      <c r="J4" s="42" t="s">
        <v>53</v>
      </c>
      <c r="K4" s="40" t="s">
        <v>25</v>
      </c>
      <c r="L4" s="136" t="s">
        <v>24</v>
      </c>
      <c r="M4" s="140" t="s">
        <v>54</v>
      </c>
      <c r="N4" s="141" t="s">
        <v>26</v>
      </c>
      <c r="O4" s="142" t="s">
        <v>25</v>
      </c>
    </row>
    <row r="5" spans="1:15" ht="14.25" thickBot="1">
      <c r="A5" s="47" t="s">
        <v>27</v>
      </c>
      <c r="B5" s="47">
        <v>30</v>
      </c>
      <c r="C5" s="51">
        <v>36</v>
      </c>
      <c r="D5" s="49">
        <v>14</v>
      </c>
      <c r="E5" s="50">
        <f>D5/C5</f>
        <v>0.3888888888888889</v>
      </c>
      <c r="F5" s="143">
        <v>20</v>
      </c>
      <c r="G5" s="144">
        <v>1</v>
      </c>
      <c r="H5" s="50">
        <f>G5/F5</f>
        <v>0.05</v>
      </c>
      <c r="I5" s="48">
        <v>19</v>
      </c>
      <c r="J5" s="49">
        <v>4</v>
      </c>
      <c r="K5" s="50">
        <f>J5/I5</f>
        <v>0.21052631578947367</v>
      </c>
      <c r="L5" s="145">
        <f>C5+F5+I5</f>
        <v>75</v>
      </c>
      <c r="M5" s="53">
        <f>D5+G5+J5</f>
        <v>19</v>
      </c>
      <c r="N5" s="146">
        <f t="shared" ref="N5:N17" si="0">L5/(B5*9)</f>
        <v>0.27777777777777779</v>
      </c>
      <c r="O5" s="54">
        <f>M5/L5</f>
        <v>0.25333333333333335</v>
      </c>
    </row>
    <row r="6" spans="1:15" ht="14.25" thickBot="1">
      <c r="A6" s="47" t="s">
        <v>28</v>
      </c>
      <c r="B6" s="47">
        <v>31</v>
      </c>
      <c r="C6" s="51">
        <v>35</v>
      </c>
      <c r="D6" s="49">
        <v>12</v>
      </c>
      <c r="E6" s="50">
        <f t="shared" ref="E6:E17" si="1">D6/C6</f>
        <v>0.34285714285714286</v>
      </c>
      <c r="F6" s="143">
        <v>20</v>
      </c>
      <c r="G6" s="144">
        <v>2</v>
      </c>
      <c r="H6" s="50">
        <f t="shared" ref="H6:H16" si="2">G6/F6</f>
        <v>0.1</v>
      </c>
      <c r="I6" s="48">
        <v>17</v>
      </c>
      <c r="J6" s="49">
        <v>2</v>
      </c>
      <c r="K6" s="50">
        <f t="shared" ref="K6:K17" si="3">J6/I6</f>
        <v>0.11764705882352941</v>
      </c>
      <c r="L6" s="145">
        <f t="shared" ref="L6:M17" si="4">C6+F6+I6</f>
        <v>72</v>
      </c>
      <c r="M6" s="53">
        <f t="shared" si="4"/>
        <v>16</v>
      </c>
      <c r="N6" s="146">
        <f t="shared" si="0"/>
        <v>0.25806451612903225</v>
      </c>
      <c r="O6" s="54">
        <f t="shared" ref="O6:O17" si="5">M6/L6</f>
        <v>0.22222222222222221</v>
      </c>
    </row>
    <row r="7" spans="1:15" ht="14.25" thickBot="1">
      <c r="A7" s="47" t="s">
        <v>29</v>
      </c>
      <c r="B7" s="47">
        <v>30</v>
      </c>
      <c r="C7" s="51">
        <v>35</v>
      </c>
      <c r="D7" s="49">
        <v>12</v>
      </c>
      <c r="E7" s="50">
        <f t="shared" si="1"/>
        <v>0.34285714285714286</v>
      </c>
      <c r="F7" s="143">
        <v>18</v>
      </c>
      <c r="G7" s="144">
        <v>1</v>
      </c>
      <c r="H7" s="50">
        <f t="shared" si="2"/>
        <v>5.5555555555555552E-2</v>
      </c>
      <c r="I7" s="48">
        <v>18</v>
      </c>
      <c r="J7" s="49">
        <v>2</v>
      </c>
      <c r="K7" s="50">
        <f t="shared" si="3"/>
        <v>0.1111111111111111</v>
      </c>
      <c r="L7" s="145">
        <f t="shared" si="4"/>
        <v>71</v>
      </c>
      <c r="M7" s="53">
        <f t="shared" si="4"/>
        <v>15</v>
      </c>
      <c r="N7" s="146">
        <f t="shared" si="0"/>
        <v>0.26296296296296295</v>
      </c>
      <c r="O7" s="54">
        <f t="shared" si="5"/>
        <v>0.21126760563380281</v>
      </c>
    </row>
    <row r="8" spans="1:15" ht="14.25" thickBot="1">
      <c r="A8" s="56" t="s">
        <v>30</v>
      </c>
      <c r="B8" s="56">
        <v>31</v>
      </c>
      <c r="C8" s="147">
        <v>33</v>
      </c>
      <c r="D8" s="80">
        <v>12</v>
      </c>
      <c r="E8" s="148">
        <f t="shared" si="1"/>
        <v>0.36363636363636365</v>
      </c>
      <c r="F8" s="89">
        <v>19</v>
      </c>
      <c r="G8" s="149">
        <v>0</v>
      </c>
      <c r="H8" s="148">
        <f t="shared" si="2"/>
        <v>0</v>
      </c>
      <c r="I8" s="150">
        <v>20</v>
      </c>
      <c r="J8" s="80">
        <v>2</v>
      </c>
      <c r="K8" s="148">
        <f t="shared" si="3"/>
        <v>0.1</v>
      </c>
      <c r="L8" s="151">
        <f t="shared" si="4"/>
        <v>72</v>
      </c>
      <c r="M8" s="152">
        <f t="shared" si="4"/>
        <v>14</v>
      </c>
      <c r="N8" s="153">
        <f t="shared" si="0"/>
        <v>0.25806451612903225</v>
      </c>
      <c r="O8" s="62">
        <f t="shared" si="5"/>
        <v>0.19444444444444445</v>
      </c>
    </row>
    <row r="9" spans="1:15" ht="14.25" thickBot="1">
      <c r="A9" s="47" t="s">
        <v>31</v>
      </c>
      <c r="B9" s="47">
        <v>31</v>
      </c>
      <c r="C9" s="51">
        <v>37</v>
      </c>
      <c r="D9" s="49">
        <v>12</v>
      </c>
      <c r="E9" s="50">
        <f t="shared" si="1"/>
        <v>0.32432432432432434</v>
      </c>
      <c r="F9" s="143">
        <v>17</v>
      </c>
      <c r="G9" s="144">
        <v>2</v>
      </c>
      <c r="H9" s="50">
        <f t="shared" si="2"/>
        <v>0.11764705882352941</v>
      </c>
      <c r="I9" s="48">
        <v>16</v>
      </c>
      <c r="J9" s="49">
        <v>3</v>
      </c>
      <c r="K9" s="50">
        <f t="shared" si="3"/>
        <v>0.1875</v>
      </c>
      <c r="L9" s="145">
        <f t="shared" si="4"/>
        <v>70</v>
      </c>
      <c r="M9" s="53">
        <f t="shared" si="4"/>
        <v>17</v>
      </c>
      <c r="N9" s="146">
        <f t="shared" si="0"/>
        <v>0.25089605734767023</v>
      </c>
      <c r="O9" s="54">
        <f t="shared" si="5"/>
        <v>0.24285714285714285</v>
      </c>
    </row>
    <row r="10" spans="1:15" ht="14.25" thickBot="1">
      <c r="A10" s="56" t="s">
        <v>32</v>
      </c>
      <c r="B10" s="56">
        <v>30</v>
      </c>
      <c r="C10" s="147">
        <v>39</v>
      </c>
      <c r="D10" s="80">
        <v>15</v>
      </c>
      <c r="E10" s="148">
        <f t="shared" si="1"/>
        <v>0.38461538461538464</v>
      </c>
      <c r="F10" s="89">
        <v>19</v>
      </c>
      <c r="G10" s="149">
        <v>4</v>
      </c>
      <c r="H10" s="148">
        <f t="shared" si="2"/>
        <v>0.21052631578947367</v>
      </c>
      <c r="I10" s="150">
        <v>24</v>
      </c>
      <c r="J10" s="80">
        <v>3</v>
      </c>
      <c r="K10" s="148">
        <f t="shared" si="3"/>
        <v>0.125</v>
      </c>
      <c r="L10" s="151">
        <f t="shared" si="4"/>
        <v>82</v>
      </c>
      <c r="M10" s="152">
        <f t="shared" si="4"/>
        <v>22</v>
      </c>
      <c r="N10" s="153">
        <f t="shared" si="0"/>
        <v>0.3037037037037037</v>
      </c>
      <c r="O10" s="62">
        <f t="shared" si="5"/>
        <v>0.26829268292682928</v>
      </c>
    </row>
    <row r="11" spans="1:15" ht="14.25" thickBot="1">
      <c r="A11" s="47" t="s">
        <v>33</v>
      </c>
      <c r="B11" s="47">
        <v>31</v>
      </c>
      <c r="C11" s="51">
        <v>39</v>
      </c>
      <c r="D11" s="49">
        <v>16</v>
      </c>
      <c r="E11" s="50">
        <f t="shared" si="1"/>
        <v>0.41025641025641024</v>
      </c>
      <c r="F11" s="143">
        <v>27</v>
      </c>
      <c r="G11" s="144">
        <v>8</v>
      </c>
      <c r="H11" s="154">
        <f t="shared" si="2"/>
        <v>0.29629629629629628</v>
      </c>
      <c r="I11" s="48">
        <v>23</v>
      </c>
      <c r="J11" s="49">
        <v>8</v>
      </c>
      <c r="K11" s="50">
        <f t="shared" si="3"/>
        <v>0.34782608695652173</v>
      </c>
      <c r="L11" s="145">
        <f t="shared" si="4"/>
        <v>89</v>
      </c>
      <c r="M11" s="53">
        <f t="shared" si="4"/>
        <v>32</v>
      </c>
      <c r="N11" s="146">
        <f t="shared" si="0"/>
        <v>0.31899641577060933</v>
      </c>
      <c r="O11" s="54">
        <f t="shared" si="5"/>
        <v>0.3595505617977528</v>
      </c>
    </row>
    <row r="12" spans="1:15" ht="14.25" thickBot="1">
      <c r="A12" s="56" t="s">
        <v>34</v>
      </c>
      <c r="B12" s="56">
        <v>30</v>
      </c>
      <c r="C12" s="51">
        <v>36</v>
      </c>
      <c r="D12" s="49">
        <v>12</v>
      </c>
      <c r="E12" s="50">
        <f t="shared" si="1"/>
        <v>0.33333333333333331</v>
      </c>
      <c r="F12" s="143">
        <v>19</v>
      </c>
      <c r="G12" s="144">
        <v>1</v>
      </c>
      <c r="H12" s="50">
        <f>G12/F12</f>
        <v>5.2631578947368418E-2</v>
      </c>
      <c r="I12" s="48">
        <v>21</v>
      </c>
      <c r="J12" s="49">
        <v>3</v>
      </c>
      <c r="K12" s="148">
        <f t="shared" si="3"/>
        <v>0.14285714285714285</v>
      </c>
      <c r="L12" s="151">
        <f t="shared" si="4"/>
        <v>76</v>
      </c>
      <c r="M12" s="152">
        <f t="shared" si="4"/>
        <v>16</v>
      </c>
      <c r="N12" s="153">
        <f t="shared" si="0"/>
        <v>0.2814814814814815</v>
      </c>
      <c r="O12" s="62">
        <f t="shared" si="5"/>
        <v>0.21052631578947367</v>
      </c>
    </row>
    <row r="13" spans="1:15" ht="14.25" thickBot="1">
      <c r="A13" s="47" t="s">
        <v>35</v>
      </c>
      <c r="B13" s="47">
        <v>31</v>
      </c>
      <c r="C13" s="51">
        <v>40</v>
      </c>
      <c r="D13" s="49">
        <v>13</v>
      </c>
      <c r="E13" s="50">
        <f t="shared" si="1"/>
        <v>0.32500000000000001</v>
      </c>
      <c r="F13" s="143">
        <v>24</v>
      </c>
      <c r="G13" s="144">
        <v>3</v>
      </c>
      <c r="H13" s="50">
        <f t="shared" si="2"/>
        <v>0.125</v>
      </c>
      <c r="I13" s="48">
        <v>19</v>
      </c>
      <c r="J13" s="49">
        <v>1</v>
      </c>
      <c r="K13" s="50">
        <f>J13/I13</f>
        <v>5.2631578947368418E-2</v>
      </c>
      <c r="L13" s="145">
        <f t="shared" si="4"/>
        <v>83</v>
      </c>
      <c r="M13" s="53">
        <f t="shared" si="4"/>
        <v>17</v>
      </c>
      <c r="N13" s="146">
        <f t="shared" si="0"/>
        <v>0.29749103942652327</v>
      </c>
      <c r="O13" s="54">
        <f t="shared" si="5"/>
        <v>0.20481927710843373</v>
      </c>
    </row>
    <row r="14" spans="1:15" ht="14.25" thickBot="1">
      <c r="A14" s="56" t="s">
        <v>36</v>
      </c>
      <c r="B14" s="56">
        <v>31</v>
      </c>
      <c r="C14" s="51">
        <v>32</v>
      </c>
      <c r="D14" s="49">
        <v>8</v>
      </c>
      <c r="E14" s="148">
        <f t="shared" si="1"/>
        <v>0.25</v>
      </c>
      <c r="F14" s="143">
        <v>17</v>
      </c>
      <c r="G14" s="144">
        <v>1</v>
      </c>
      <c r="H14" s="148">
        <f t="shared" si="2"/>
        <v>5.8823529411764705E-2</v>
      </c>
      <c r="I14" s="48">
        <v>20</v>
      </c>
      <c r="J14" s="49">
        <v>3</v>
      </c>
      <c r="K14" s="148">
        <f t="shared" si="3"/>
        <v>0.15</v>
      </c>
      <c r="L14" s="151">
        <f t="shared" si="4"/>
        <v>69</v>
      </c>
      <c r="M14" s="152">
        <f t="shared" si="4"/>
        <v>12</v>
      </c>
      <c r="N14" s="153">
        <f t="shared" si="0"/>
        <v>0.24731182795698925</v>
      </c>
      <c r="O14" s="62">
        <f t="shared" si="5"/>
        <v>0.17391304347826086</v>
      </c>
    </row>
    <row r="15" spans="1:15" ht="14.25" thickBot="1">
      <c r="A15" s="47" t="s">
        <v>37</v>
      </c>
      <c r="B15" s="47">
        <v>28</v>
      </c>
      <c r="C15" s="51">
        <v>27</v>
      </c>
      <c r="D15" s="49">
        <v>9</v>
      </c>
      <c r="E15" s="50">
        <f t="shared" si="1"/>
        <v>0.33333333333333331</v>
      </c>
      <c r="F15" s="143">
        <v>19</v>
      </c>
      <c r="G15" s="144">
        <v>2</v>
      </c>
      <c r="H15" s="50">
        <f t="shared" si="2"/>
        <v>0.10526315789473684</v>
      </c>
      <c r="I15" s="48">
        <v>19</v>
      </c>
      <c r="J15" s="49">
        <v>2</v>
      </c>
      <c r="K15" s="50">
        <f t="shared" si="3"/>
        <v>0.10526315789473684</v>
      </c>
      <c r="L15" s="145">
        <f t="shared" si="4"/>
        <v>65</v>
      </c>
      <c r="M15" s="53">
        <f t="shared" si="4"/>
        <v>13</v>
      </c>
      <c r="N15" s="146">
        <f t="shared" si="0"/>
        <v>0.25793650793650796</v>
      </c>
      <c r="O15" s="54">
        <f t="shared" si="5"/>
        <v>0.2</v>
      </c>
    </row>
    <row r="16" spans="1:15" ht="14.25" thickBot="1">
      <c r="A16" s="155" t="s">
        <v>38</v>
      </c>
      <c r="B16" s="155">
        <v>31</v>
      </c>
      <c r="C16" s="51">
        <v>41</v>
      </c>
      <c r="D16" s="49">
        <v>13</v>
      </c>
      <c r="E16" s="50">
        <f t="shared" si="1"/>
        <v>0.31707317073170732</v>
      </c>
      <c r="F16" s="143">
        <v>19</v>
      </c>
      <c r="G16" s="144">
        <v>2</v>
      </c>
      <c r="H16" s="50">
        <f t="shared" si="2"/>
        <v>0.10526315789473684</v>
      </c>
      <c r="I16" s="48">
        <v>26</v>
      </c>
      <c r="J16" s="49">
        <v>4</v>
      </c>
      <c r="K16" s="50">
        <f t="shared" si="3"/>
        <v>0.15384615384615385</v>
      </c>
      <c r="L16" s="156">
        <f t="shared" si="4"/>
        <v>86</v>
      </c>
      <c r="M16" s="157">
        <f t="shared" si="4"/>
        <v>19</v>
      </c>
      <c r="N16" s="158">
        <f t="shared" si="0"/>
        <v>0.30824372759856633</v>
      </c>
      <c r="O16" s="159">
        <f>M16/L16</f>
        <v>0.22093023255813954</v>
      </c>
    </row>
    <row r="17" spans="1:15" ht="15" thickTop="1" thickBot="1">
      <c r="A17" s="74" t="s">
        <v>14</v>
      </c>
      <c r="B17" s="74">
        <f>SUM(B5:B16)</f>
        <v>365</v>
      </c>
      <c r="C17" s="160">
        <f>SUM(C5:C16)</f>
        <v>430</v>
      </c>
      <c r="D17" s="161">
        <f>SUM(D5:D16)</f>
        <v>148</v>
      </c>
      <c r="E17" s="162">
        <f t="shared" si="1"/>
        <v>0.34418604651162793</v>
      </c>
      <c r="F17" s="163">
        <f>SUM(F5:F16)</f>
        <v>238</v>
      </c>
      <c r="G17" s="164">
        <f>SUM(G5:G16)</f>
        <v>27</v>
      </c>
      <c r="H17" s="162">
        <f>G17/F17</f>
        <v>0.1134453781512605</v>
      </c>
      <c r="I17" s="160">
        <f>SUM(I5:I16)</f>
        <v>242</v>
      </c>
      <c r="J17" s="161">
        <f>SUM(J5:J16)</f>
        <v>37</v>
      </c>
      <c r="K17" s="162">
        <f t="shared" si="3"/>
        <v>0.15289256198347106</v>
      </c>
      <c r="L17" s="165">
        <f>SUM(L5:L16)</f>
        <v>910</v>
      </c>
      <c r="M17" s="166">
        <f t="shared" si="4"/>
        <v>212</v>
      </c>
      <c r="N17" s="167">
        <f t="shared" si="0"/>
        <v>0.27701674277016741</v>
      </c>
      <c r="O17" s="168">
        <f t="shared" si="5"/>
        <v>0.23296703296703297</v>
      </c>
    </row>
    <row r="18" spans="1:15">
      <c r="A18" s="79"/>
      <c r="B18" s="79"/>
      <c r="C18" s="80"/>
      <c r="D18" s="80"/>
      <c r="E18" s="81"/>
      <c r="F18" s="81"/>
      <c r="G18" s="81"/>
      <c r="H18" s="81"/>
      <c r="I18" s="80"/>
      <c r="J18" s="80"/>
      <c r="K18" s="81"/>
      <c r="L18" s="82"/>
      <c r="M18" s="83"/>
      <c r="N18" s="83"/>
    </row>
    <row r="19" spans="1:15">
      <c r="A19" s="84"/>
      <c r="B19" s="84"/>
      <c r="C19" s="85"/>
      <c r="D19" s="85"/>
      <c r="E19" s="85"/>
      <c r="F19" s="85"/>
      <c r="G19" s="85"/>
      <c r="H19" s="85"/>
      <c r="I19" s="86"/>
      <c r="J19" s="86"/>
      <c r="K19" s="86"/>
    </row>
    <row r="20" spans="1:15">
      <c r="A20" s="87"/>
      <c r="B20" s="87"/>
      <c r="C20" s="79"/>
      <c r="D20" s="79"/>
      <c r="E20" s="88"/>
      <c r="F20" s="88"/>
      <c r="G20" s="88"/>
      <c r="H20" s="88"/>
      <c r="I20" s="89"/>
      <c r="J20" s="89"/>
      <c r="K20" s="80"/>
    </row>
    <row r="21" spans="1:15">
      <c r="A21" s="90"/>
      <c r="B21" s="90"/>
      <c r="C21" s="79"/>
      <c r="D21" s="79"/>
      <c r="E21" s="88"/>
      <c r="F21" s="88"/>
      <c r="G21" s="88"/>
      <c r="H21" s="88"/>
      <c r="I21" s="89"/>
      <c r="J21" s="89"/>
      <c r="K21" s="80"/>
    </row>
    <row r="22" spans="1:15">
      <c r="A22" s="90"/>
      <c r="B22" s="90"/>
      <c r="C22" s="79"/>
      <c r="D22" s="79"/>
      <c r="E22" s="88"/>
      <c r="F22" s="88"/>
      <c r="G22" s="88"/>
      <c r="H22" s="88"/>
      <c r="I22" s="89"/>
      <c r="J22" s="89"/>
      <c r="K22" s="80"/>
    </row>
    <row r="23" spans="1:15">
      <c r="A23" s="90"/>
      <c r="B23" s="90"/>
      <c r="C23" s="79"/>
      <c r="D23" s="79"/>
      <c r="E23" s="88"/>
      <c r="F23" s="88"/>
      <c r="G23" s="88"/>
      <c r="H23" s="88"/>
      <c r="I23" s="89"/>
      <c r="J23" s="89"/>
      <c r="K23" s="80"/>
    </row>
    <row r="24" spans="1:15">
      <c r="A24" s="90"/>
      <c r="B24" s="90"/>
      <c r="C24" s="79"/>
      <c r="D24" s="79"/>
      <c r="E24" s="88"/>
      <c r="F24" s="88"/>
      <c r="G24" s="88"/>
      <c r="H24" s="88"/>
      <c r="I24" s="89"/>
      <c r="J24" s="89"/>
      <c r="K24" s="80"/>
    </row>
    <row r="25" spans="1:15">
      <c r="A25" s="90"/>
      <c r="B25" s="90"/>
      <c r="C25" s="79"/>
      <c r="D25" s="79"/>
      <c r="E25" s="88"/>
      <c r="F25" s="88"/>
      <c r="G25" s="88"/>
      <c r="H25" s="88"/>
      <c r="I25" s="89"/>
      <c r="J25" s="89"/>
      <c r="K25" s="80"/>
    </row>
    <row r="26" spans="1:15">
      <c r="A26" s="90"/>
      <c r="B26" s="90"/>
      <c r="C26" s="79"/>
      <c r="D26" s="79"/>
      <c r="E26" s="88"/>
      <c r="F26" s="88"/>
      <c r="G26" s="88"/>
      <c r="H26" s="88"/>
      <c r="I26" s="89"/>
      <c r="J26" s="89"/>
      <c r="K26" s="80"/>
    </row>
    <row r="27" spans="1:15">
      <c r="A27" s="90"/>
      <c r="B27" s="90"/>
      <c r="C27" s="79"/>
      <c r="D27" s="79"/>
      <c r="E27" s="88"/>
      <c r="F27" s="88"/>
      <c r="G27" s="88"/>
      <c r="H27" s="88"/>
      <c r="I27" s="89"/>
      <c r="J27" s="89"/>
      <c r="K27" s="80"/>
    </row>
    <row r="28" spans="1:15">
      <c r="A28" s="90"/>
      <c r="B28" s="90"/>
      <c r="C28" s="79"/>
      <c r="D28" s="79"/>
      <c r="E28" s="88"/>
      <c r="F28" s="88"/>
      <c r="G28" s="88"/>
      <c r="H28" s="88"/>
      <c r="I28" s="89"/>
      <c r="J28" s="89"/>
      <c r="K28" s="80"/>
    </row>
    <row r="29" spans="1:15">
      <c r="A29" s="90"/>
      <c r="B29" s="90"/>
      <c r="C29" s="79"/>
      <c r="D29" s="79"/>
      <c r="E29" s="88"/>
      <c r="F29" s="88"/>
      <c r="G29" s="88"/>
      <c r="H29" s="88"/>
      <c r="I29" s="89"/>
      <c r="J29" s="89"/>
      <c r="K29" s="80"/>
    </row>
    <row r="30" spans="1:15">
      <c r="A30" s="87"/>
      <c r="B30" s="87"/>
      <c r="C30" s="85"/>
      <c r="D30" s="85"/>
      <c r="E30" s="91"/>
      <c r="F30" s="91"/>
      <c r="G30" s="91"/>
      <c r="H30" s="91"/>
      <c r="I30" s="92"/>
      <c r="J30" s="92"/>
      <c r="K30" s="93"/>
    </row>
    <row r="31" spans="1:15">
      <c r="A31" s="87"/>
      <c r="B31" s="87"/>
      <c r="C31" s="85"/>
      <c r="D31" s="85"/>
      <c r="E31" s="91"/>
      <c r="F31" s="91"/>
      <c r="G31" s="91"/>
      <c r="H31" s="91"/>
      <c r="I31" s="92"/>
      <c r="J31" s="92"/>
      <c r="K31" s="93"/>
    </row>
    <row r="32" spans="1:15" ht="17.25">
      <c r="A32" s="169" t="s">
        <v>39</v>
      </c>
      <c r="B32" s="169"/>
      <c r="C32" s="169"/>
      <c r="D32" s="169"/>
      <c r="E32" s="169"/>
      <c r="F32" s="169"/>
      <c r="G32" s="94"/>
      <c r="H32" s="94"/>
      <c r="I32" s="95"/>
      <c r="J32" s="95"/>
      <c r="K32" s="93"/>
    </row>
    <row r="33" spans="1:10">
      <c r="A33" s="170"/>
      <c r="B33" s="170"/>
      <c r="C33" s="170"/>
      <c r="D33" s="170"/>
      <c r="E33" s="171" t="s">
        <v>55</v>
      </c>
      <c r="F33" s="171" t="s">
        <v>56</v>
      </c>
      <c r="G33" s="171" t="s">
        <v>57</v>
      </c>
      <c r="H33" s="171" t="s">
        <v>58</v>
      </c>
      <c r="I33" s="171" t="s">
        <v>44</v>
      </c>
      <c r="J33" s="96"/>
    </row>
    <row r="34" spans="1:10">
      <c r="A34" s="172" t="s">
        <v>59</v>
      </c>
      <c r="B34" s="172"/>
      <c r="C34" s="172"/>
      <c r="D34" s="172"/>
      <c r="E34" s="173">
        <v>1082</v>
      </c>
      <c r="F34" s="174">
        <v>1063</v>
      </c>
      <c r="G34" s="174">
        <v>939</v>
      </c>
      <c r="H34" s="175">
        <v>1002</v>
      </c>
      <c r="I34" s="175">
        <v>932</v>
      </c>
      <c r="J34" s="96"/>
    </row>
    <row r="35" spans="1:10">
      <c r="A35" s="176"/>
      <c r="B35" s="177"/>
      <c r="C35" s="177"/>
      <c r="D35" s="178"/>
      <c r="E35" s="179"/>
      <c r="F35" s="82"/>
      <c r="G35" s="180"/>
      <c r="H35" s="181"/>
      <c r="I35" s="182"/>
      <c r="J35" s="183"/>
    </row>
    <row r="36" spans="1:10">
      <c r="A36" s="172" t="s">
        <v>60</v>
      </c>
      <c r="B36" s="172"/>
      <c r="C36" s="172"/>
      <c r="D36" s="172"/>
      <c r="E36" s="173">
        <v>200</v>
      </c>
      <c r="F36" s="174">
        <v>197</v>
      </c>
      <c r="G36" s="174">
        <v>172</v>
      </c>
      <c r="H36" s="175">
        <v>284</v>
      </c>
      <c r="I36" s="175">
        <v>222</v>
      </c>
      <c r="J36" s="96"/>
    </row>
    <row r="37" spans="1:10">
      <c r="A37" s="172"/>
      <c r="B37" s="172"/>
      <c r="C37" s="172"/>
      <c r="D37" s="172"/>
      <c r="E37" s="179"/>
      <c r="F37" s="82"/>
      <c r="G37" s="181"/>
      <c r="H37" s="181"/>
      <c r="I37" s="182"/>
      <c r="J37" s="183"/>
    </row>
    <row r="38" spans="1:10">
      <c r="A38" s="172" t="s">
        <v>47</v>
      </c>
      <c r="B38" s="172"/>
      <c r="C38" s="172"/>
      <c r="D38" s="172"/>
      <c r="E38" s="184">
        <v>0.33</v>
      </c>
      <c r="F38" s="185">
        <v>0.32</v>
      </c>
      <c r="G38" s="185">
        <v>0.28999999999999998</v>
      </c>
      <c r="H38" s="185">
        <v>0.31</v>
      </c>
      <c r="I38" s="185">
        <v>0.28000000000000003</v>
      </c>
      <c r="J38" s="96"/>
    </row>
    <row r="39" spans="1:10">
      <c r="A39" s="172"/>
      <c r="B39" s="172"/>
      <c r="C39" s="172"/>
      <c r="D39" s="172"/>
      <c r="E39" s="179"/>
      <c r="F39" s="82"/>
      <c r="G39" s="186"/>
      <c r="H39" s="181"/>
      <c r="I39" s="182"/>
      <c r="J39" s="183"/>
    </row>
    <row r="40" spans="1:10">
      <c r="A40" s="172" t="s">
        <v>61</v>
      </c>
      <c r="B40" s="172"/>
      <c r="C40" s="172"/>
      <c r="D40" s="172"/>
      <c r="E40" s="184">
        <v>0.18</v>
      </c>
      <c r="F40" s="185">
        <v>0.19</v>
      </c>
      <c r="G40" s="185">
        <v>0.18</v>
      </c>
      <c r="H40" s="185">
        <v>0.28000000000000003</v>
      </c>
      <c r="I40" s="185">
        <v>0.24</v>
      </c>
      <c r="J40" s="96"/>
    </row>
    <row r="41" spans="1:10">
      <c r="A41" s="90"/>
      <c r="B41" s="90"/>
      <c r="C41" s="90"/>
      <c r="D41" s="90"/>
      <c r="E41" s="90"/>
      <c r="F41" s="90"/>
      <c r="G41" s="90"/>
      <c r="H41" s="90"/>
      <c r="I41" s="96"/>
      <c r="J41" s="96"/>
    </row>
    <row r="42" spans="1:10">
      <c r="A42" s="90"/>
      <c r="B42" s="90"/>
      <c r="C42" s="90"/>
      <c r="D42" s="90"/>
      <c r="E42" s="90"/>
      <c r="F42" s="90"/>
      <c r="G42" s="90"/>
      <c r="H42" s="90"/>
      <c r="I42" s="96"/>
      <c r="J42" s="96"/>
    </row>
    <row r="43" spans="1:10">
      <c r="A43" s="90"/>
      <c r="B43" s="90"/>
      <c r="C43" s="90"/>
      <c r="D43" s="90"/>
      <c r="E43" s="90"/>
      <c r="F43" s="187"/>
      <c r="G43" s="90"/>
      <c r="H43" s="90"/>
      <c r="I43" s="96"/>
      <c r="J43" s="96"/>
    </row>
    <row r="44" spans="1:10">
      <c r="A44" s="90"/>
      <c r="B44" s="90"/>
      <c r="C44" s="90"/>
      <c r="D44" s="90"/>
      <c r="E44" s="90"/>
      <c r="F44" s="90"/>
      <c r="G44" s="187"/>
      <c r="H44" s="90"/>
      <c r="I44" s="96"/>
      <c r="J44" s="96"/>
    </row>
    <row r="45" spans="1:10">
      <c r="A45" s="90"/>
      <c r="B45" s="90"/>
      <c r="C45" s="90"/>
      <c r="D45" s="90"/>
      <c r="E45" s="90"/>
      <c r="F45" s="90"/>
      <c r="G45" s="90"/>
      <c r="H45" s="90"/>
      <c r="I45" s="96"/>
      <c r="J45" s="96"/>
    </row>
  </sheetData>
  <mergeCells count="16">
    <mergeCell ref="A38:D38"/>
    <mergeCell ref="A39:D39"/>
    <mergeCell ref="A40:D40"/>
    <mergeCell ref="A32:F32"/>
    <mergeCell ref="A33:D33"/>
    <mergeCell ref="A34:D34"/>
    <mergeCell ref="A35:D35"/>
    <mergeCell ref="A36:D36"/>
    <mergeCell ref="A37:D37"/>
    <mergeCell ref="A1:K1"/>
    <mergeCell ref="A2:K2"/>
    <mergeCell ref="L2:O2"/>
    <mergeCell ref="C3:E3"/>
    <mergeCell ref="F3:H3"/>
    <mergeCell ref="I3:K3"/>
    <mergeCell ref="L3:M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交流センター</vt:lpstr>
      <vt:lpstr>自治会館</vt:lpstr>
      <vt:lpstr>クラブハウス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RKC</dc:creator>
  <cp:lastModifiedBy>RKC</cp:lastModifiedBy>
  <dcterms:created xsi:type="dcterms:W3CDTF">2018-06-19T02:13:59Z</dcterms:created>
  <dcterms:modified xsi:type="dcterms:W3CDTF">2018-06-27T07:42:40Z</dcterms:modified>
</cp:coreProperties>
</file>